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eulogio\gestion\DATOS\Cuentas Hermandades\2018\"/>
    </mc:Choice>
  </mc:AlternateContent>
  <bookViews>
    <workbookView xWindow="0" yWindow="0" windowWidth="21570" windowHeight="10215"/>
  </bookViews>
  <sheets>
    <sheet name="CUENTAS 2018" sheetId="1" r:id="rId1"/>
    <sheet name="Equivalencia KAIZEN" sheetId="2" r:id="rId2"/>
  </sheets>
  <definedNames>
    <definedName name="_xlnm.Print_Area" localSheetId="0">'CUENTAS 2018'!$A$1:$J$285</definedName>
  </definedNames>
  <calcPr calcId="152511"/>
</workbook>
</file>

<file path=xl/calcChain.xml><?xml version="1.0" encoding="utf-8"?>
<calcChain xmlns="http://schemas.openxmlformats.org/spreadsheetml/2006/main">
  <c r="I95" i="1" l="1"/>
  <c r="I47" i="2"/>
  <c r="I48" i="2"/>
  <c r="J113" i="1"/>
  <c r="I50" i="2"/>
  <c r="I51" i="2"/>
  <c r="I52" i="2"/>
  <c r="H50" i="2"/>
  <c r="H51" i="2"/>
  <c r="H52" i="2"/>
  <c r="I49" i="2"/>
  <c r="H49" i="2"/>
  <c r="H48" i="2"/>
  <c r="H47" i="2"/>
  <c r="I123" i="1"/>
  <c r="J122" i="1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H29" i="2"/>
  <c r="I28" i="2"/>
  <c r="H28" i="2"/>
  <c r="I27" i="2"/>
  <c r="H27" i="2"/>
  <c r="I14" i="2"/>
  <c r="H14" i="2"/>
  <c r="I13" i="2"/>
  <c r="H13" i="2"/>
  <c r="I12" i="2"/>
  <c r="H12" i="2"/>
  <c r="I11" i="2"/>
  <c r="H11" i="2"/>
  <c r="I10" i="2"/>
  <c r="H10" i="2"/>
  <c r="B22" i="2"/>
  <c r="I9" i="2"/>
  <c r="H9" i="2"/>
  <c r="B21" i="2"/>
  <c r="I8" i="2"/>
  <c r="H8" i="2"/>
  <c r="C20" i="2"/>
  <c r="B20" i="2"/>
  <c r="I7" i="2"/>
  <c r="H7" i="2"/>
  <c r="C19" i="2"/>
  <c r="B19" i="2"/>
  <c r="I6" i="2"/>
  <c r="H6" i="2"/>
  <c r="C18" i="2"/>
  <c r="B18" i="2"/>
  <c r="I26" i="2"/>
  <c r="H26" i="2"/>
  <c r="C17" i="2"/>
  <c r="B17" i="2"/>
  <c r="I25" i="2"/>
  <c r="H25" i="2"/>
  <c r="C16" i="2"/>
  <c r="B16" i="2"/>
  <c r="I24" i="2"/>
  <c r="H24" i="2"/>
  <c r="C15" i="2"/>
  <c r="B15" i="2"/>
  <c r="I23" i="2"/>
  <c r="H23" i="2"/>
  <c r="C14" i="2"/>
  <c r="B14" i="2"/>
  <c r="I22" i="2"/>
  <c r="H22" i="2"/>
  <c r="C13" i="2"/>
  <c r="B13" i="2"/>
  <c r="I21" i="2"/>
  <c r="H21" i="2"/>
  <c r="C12" i="2"/>
  <c r="B12" i="2"/>
  <c r="I20" i="2"/>
  <c r="H20" i="2"/>
  <c r="C11" i="2"/>
  <c r="B11" i="2"/>
  <c r="I19" i="2"/>
  <c r="H19" i="2"/>
  <c r="C10" i="2"/>
  <c r="B10" i="2"/>
  <c r="I18" i="2"/>
  <c r="H18" i="2"/>
  <c r="C9" i="2"/>
  <c r="B9" i="2"/>
  <c r="I17" i="2"/>
  <c r="H17" i="2"/>
  <c r="C8" i="2"/>
  <c r="B8" i="2"/>
  <c r="I16" i="2"/>
  <c r="H16" i="2"/>
  <c r="B7" i="2"/>
  <c r="I15" i="2"/>
  <c r="H15" i="2"/>
  <c r="B6" i="2"/>
  <c r="I5" i="2"/>
  <c r="H5" i="2"/>
  <c r="B5" i="2"/>
  <c r="I4" i="2"/>
  <c r="H4" i="2"/>
  <c r="C4" i="2"/>
  <c r="B4" i="2"/>
  <c r="I3" i="2"/>
  <c r="H3" i="2"/>
  <c r="C3" i="2"/>
  <c r="B3" i="2"/>
  <c r="I2" i="2"/>
  <c r="H2" i="2"/>
  <c r="C2" i="2"/>
  <c r="B2" i="2"/>
  <c r="I168" i="1"/>
  <c r="C7" i="2"/>
  <c r="I160" i="1"/>
  <c r="C5" i="2"/>
  <c r="I186" i="1"/>
  <c r="I87" i="1"/>
  <c r="J260" i="1"/>
  <c r="I99" i="1"/>
  <c r="I104" i="1"/>
  <c r="I171" i="1"/>
  <c r="I163" i="1"/>
  <c r="C6" i="2"/>
  <c r="I154" i="1"/>
  <c r="J153" i="1"/>
  <c r="I73" i="1"/>
  <c r="I67" i="1"/>
  <c r="I58" i="1"/>
  <c r="J50" i="1"/>
  <c r="J86" i="1"/>
  <c r="I29" i="2"/>
  <c r="J1" i="2"/>
  <c r="J159" i="1"/>
  <c r="J94" i="1"/>
  <c r="J56" i="1"/>
  <c r="I192" i="1"/>
  <c r="J167" i="1"/>
  <c r="I197" i="1"/>
  <c r="C22" i="2"/>
  <c r="J176" i="1"/>
  <c r="J181" i="1"/>
  <c r="J82" i="1"/>
  <c r="J109" i="1"/>
  <c r="J129" i="1"/>
  <c r="K1" i="2"/>
  <c r="J185" i="1"/>
  <c r="C21" i="2"/>
  <c r="D1" i="2"/>
  <c r="J196" i="1"/>
  <c r="J267" i="1"/>
  <c r="J269" i="1"/>
  <c r="F1" i="2"/>
  <c r="J201" i="1"/>
  <c r="I203" i="1"/>
  <c r="I204" i="1"/>
  <c r="E1" i="2"/>
  <c r="I205" i="1"/>
  <c r="I209" i="1"/>
  <c r="I210" i="1"/>
</calcChain>
</file>

<file path=xl/sharedStrings.xml><?xml version="1.0" encoding="utf-8"?>
<sst xmlns="http://schemas.openxmlformats.org/spreadsheetml/2006/main" count="289" uniqueCount="266">
  <si>
    <t>OBISPADO DE CÓRDOBA</t>
  </si>
  <si>
    <t>RENDICIÓN DE CUENTAS</t>
  </si>
  <si>
    <t>*</t>
  </si>
  <si>
    <t>C.I.F.:</t>
  </si>
  <si>
    <t>PARROQUIA:</t>
  </si>
  <si>
    <t>POBLACIÓN:</t>
  </si>
  <si>
    <t>ARCIPRESTAZGO:</t>
  </si>
  <si>
    <t>VICARÍA EPISCOPAL:</t>
  </si>
  <si>
    <t>DOMICILIO:</t>
  </si>
  <si>
    <t>TELÉFONO:</t>
  </si>
  <si>
    <t>FAX:</t>
  </si>
  <si>
    <t>E-MAIL:</t>
  </si>
  <si>
    <t>* Datos obligatorios</t>
  </si>
  <si>
    <t>GASTOS</t>
  </si>
  <si>
    <t>60 COMPRAS</t>
  </si>
  <si>
    <t>605 Material para el culto</t>
  </si>
  <si>
    <t>62 SERVICIOS EXTERIORES Y ACTIVIDADES</t>
  </si>
  <si>
    <t>621 Arrendamientos</t>
  </si>
  <si>
    <t>622 Reparaciones y conservación</t>
  </si>
  <si>
    <t>622.200 Limpieza</t>
  </si>
  <si>
    <t>622.900 Otros</t>
  </si>
  <si>
    <t>623 Servicios profesionales independientes</t>
  </si>
  <si>
    <t>624 Transportes</t>
  </si>
  <si>
    <t>625 Primas de Seguros</t>
  </si>
  <si>
    <t>626 Servicios bancarios</t>
  </si>
  <si>
    <t>627 Publicidad, propaganda y relaciones públicas</t>
  </si>
  <si>
    <t>628 Suministros</t>
  </si>
  <si>
    <t>628.000 Agua</t>
  </si>
  <si>
    <t>628.100 Gas</t>
  </si>
  <si>
    <t>628.200 Electricidad</t>
  </si>
  <si>
    <t>628.400 Gastos de comunidad</t>
  </si>
  <si>
    <t>628.900 Otros</t>
  </si>
  <si>
    <t>629 Otros servicios y actividades</t>
  </si>
  <si>
    <t>629.000 Gastos de viajes y dietas</t>
  </si>
  <si>
    <t>629.200 Material de oficina</t>
  </si>
  <si>
    <t>629.480 Caritas parroquial</t>
  </si>
  <si>
    <t>629.490 Otras actividades pastorales</t>
  </si>
  <si>
    <t>629.600 Actividades culturales</t>
  </si>
  <si>
    <t>629.900 Otros servicios</t>
  </si>
  <si>
    <t>63 TRIBUTOS</t>
  </si>
  <si>
    <t>630 Impuesto sobre Sociedades</t>
  </si>
  <si>
    <t>64 GASTOS DE PERSONAL</t>
  </si>
  <si>
    <t>640 Gastos de personal seglar fijo</t>
  </si>
  <si>
    <t>645 Compensación de gastos de voluntarios</t>
  </si>
  <si>
    <t>649 Otros gastos sociales</t>
  </si>
  <si>
    <t>66 GASTOS FINANCIEROS</t>
  </si>
  <si>
    <t>662 Intereses de deudas (préstamos con entidades bancarias)</t>
  </si>
  <si>
    <t>669 Otros gastos financieros</t>
  </si>
  <si>
    <t>SUMAN LOS GASTOS</t>
  </si>
  <si>
    <t>CONCEPTO</t>
  </si>
  <si>
    <t>IMPORTE</t>
  </si>
  <si>
    <t>TOTAL</t>
  </si>
  <si>
    <t>______________________</t>
  </si>
  <si>
    <t>INGRESOS</t>
  </si>
  <si>
    <t>70 INGRESOS POR VENTAS Y SERVICIOS</t>
  </si>
  <si>
    <t>700 Ventas</t>
  </si>
  <si>
    <t>74 SUBVENCIONES</t>
  </si>
  <si>
    <t>741 Otras subvenciones (Fundaciones, Empresas...)</t>
  </si>
  <si>
    <t>75 OTROS INGRESOS DE GESTIÓN ECONÓMICA</t>
  </si>
  <si>
    <t>752 Ingresos por arrendamientos</t>
  </si>
  <si>
    <t>759 Otros ingresos de contenido económico</t>
  </si>
  <si>
    <t>76 INGRESOS FINANCIEROS</t>
  </si>
  <si>
    <t>761 Ingresos de valores de renta fija</t>
  </si>
  <si>
    <t>77 BENEFICIOS DEL INMOVILIZADO O EXCEPCIONALES</t>
  </si>
  <si>
    <t>778 Ingresos Extraordinarios</t>
  </si>
  <si>
    <t>78 APORTACIÓN DE LOS FIELES</t>
  </si>
  <si>
    <t>782 Donativos y limosnas</t>
  </si>
  <si>
    <t>783 Herencias y legados</t>
  </si>
  <si>
    <t>789 Donativos para un fin determinado (Especificar)</t>
  </si>
  <si>
    <t>79 OTROS INGRESOS</t>
  </si>
  <si>
    <t>SUMAN LOS INGRESOS</t>
  </si>
  <si>
    <t>TOTAL INGRESOS</t>
  </si>
  <si>
    <t>TOTAL GASTOS</t>
  </si>
  <si>
    <t>RESULTADO DEL EJERCICIO</t>
  </si>
  <si>
    <t>Saldo en caja</t>
  </si>
  <si>
    <t>Pendiente de cobrar</t>
  </si>
  <si>
    <t>Pendiente de pagar</t>
  </si>
  <si>
    <t>El Ecónomo Diocesano</t>
  </si>
  <si>
    <t>INFORMACIÓN ADICIONAL (Anexo 2)</t>
  </si>
  <si>
    <t>VENTAS DE BIENES PATRIMONIALES</t>
  </si>
  <si>
    <t>Fecha de venta:</t>
  </si>
  <si>
    <t>Tipo de bien:</t>
  </si>
  <si>
    <t>Precio Total:</t>
  </si>
  <si>
    <t>Plazos recibidos:</t>
  </si>
  <si>
    <t>Plazo diferidos:</t>
  </si>
  <si>
    <t>ADQUISICIONES Y OBRAS MAYORES</t>
  </si>
  <si>
    <t>Valor total:</t>
  </si>
  <si>
    <t>Plazos abonados:</t>
  </si>
  <si>
    <t>Plazos diferidos:</t>
  </si>
  <si>
    <t>PRÉSTAMO</t>
  </si>
  <si>
    <t>Fecha:</t>
  </si>
  <si>
    <t>Entidad financiera:</t>
  </si>
  <si>
    <t>Amortizaciones pagadas:</t>
  </si>
  <si>
    <t>Amortizaciones pendientes:</t>
  </si>
  <si>
    <t>Suma de los ingresos</t>
  </si>
  <si>
    <t>10 % de los ingresos</t>
  </si>
  <si>
    <t>CP:</t>
  </si>
  <si>
    <t>Desglose</t>
  </si>
  <si>
    <t>Préstamos bancarios recibidos (1)</t>
  </si>
  <si>
    <t>Capital amortizado en el ejercicio (2)</t>
  </si>
  <si>
    <t>(1). Se anota la cantidad recibida como préstamo bancario en el ejercicio, sólo el año de la concesión</t>
  </si>
  <si>
    <t>(2). Capital del préstamo bancario que se amortiza en el ejercicio actual, los intereses se anotan en la cta. 662</t>
  </si>
  <si>
    <t>Nombre:</t>
  </si>
  <si>
    <t>Finca/Local/Vivienda:</t>
  </si>
  <si>
    <t>Arrendatario:</t>
  </si>
  <si>
    <t>CIF:</t>
  </si>
  <si>
    <t>769 Intereses de cuentas corrientes, plazo fijo, etc.</t>
  </si>
  <si>
    <t>CUENTA 651: Aportación al Fondo Común Diocesano (Anexo 3)</t>
  </si>
  <si>
    <t>Administración Diocesana</t>
  </si>
  <si>
    <t>HERMANDAD:</t>
  </si>
  <si>
    <t>REPR. LEGAL:</t>
  </si>
  <si>
    <t>Nº R.E.R.:</t>
  </si>
  <si>
    <t>780 Cuotas de Hermanos</t>
  </si>
  <si>
    <t>759.001 Loterías, rifas, etc.</t>
  </si>
  <si>
    <t>759.002 Explotaciones económicas puntuales</t>
  </si>
  <si>
    <t xml:space="preserve"> </t>
  </si>
  <si>
    <t>759.003 Actividades económicas permanentes</t>
  </si>
  <si>
    <t>780.001 Aportación de los fieles. Cuotas</t>
  </si>
  <si>
    <t>780.002 Aportación de los fieles. Procesión</t>
  </si>
  <si>
    <t>FECHA APROBACIÓN POR ASAMBLEA GENERAL:</t>
  </si>
  <si>
    <t>600 Material diverso: didáctico, mobiliario, otros</t>
  </si>
  <si>
    <t>622.000 Conservación</t>
  </si>
  <si>
    <t>629.300 Teléfono, fax, correo, web, etc…</t>
  </si>
  <si>
    <t>651 Aportación al Fondo Común Diocesano</t>
  </si>
  <si>
    <t>652.001 Entregas a la Parroquia</t>
  </si>
  <si>
    <t>652.002 Entregas a otras Instituciones Diocesanas</t>
  </si>
  <si>
    <t>652.003 Entregas a otras Instituciones Eclesiales</t>
  </si>
  <si>
    <t>652 Otras entregas</t>
  </si>
  <si>
    <t>659 Gastos de gestión económica</t>
  </si>
  <si>
    <t>659.001 Gastos de loterías, rifas, etc…</t>
  </si>
  <si>
    <t>659.002 Gastos de explotaciones económicas puntuales</t>
  </si>
  <si>
    <t>659.003 Gastos de explotaciones económicas permanentes</t>
  </si>
  <si>
    <t>700.000 Ventas de objetos (medallas, estampas, etc…)</t>
  </si>
  <si>
    <t>700.340 Otros ingresos por ventas</t>
  </si>
  <si>
    <t>Entidad:</t>
  </si>
  <si>
    <t>787 Donativos para fines caritativos y sociales</t>
  </si>
  <si>
    <t>Concepto:</t>
  </si>
  <si>
    <t>791 Ingresos diversos (Especificar, por ejemplo: Lampadarios, etc…)</t>
  </si>
  <si>
    <t>602 Tasas de la Curia Diocesana y parroquiales</t>
  </si>
  <si>
    <t>631 Otros tributos (IBI, tasas municipales, etc…)</t>
  </si>
  <si>
    <t>607 Material para la venta: medallas, estampas, etc…</t>
  </si>
  <si>
    <r>
      <t xml:space="preserve">65 </t>
    </r>
    <r>
      <rPr>
        <b/>
        <sz val="12"/>
        <rFont val="Arial"/>
        <family val="2"/>
      </rPr>
      <t>ENTREGAS A ENTIDADES ECLESIALES Y OTROS GASTOS DE GESTIÓN ECONÓMICA</t>
    </r>
  </si>
  <si>
    <t>INFORME DE PAGOS POR INVERSIONES NO CONSIDERADOS GASTOS</t>
  </si>
  <si>
    <t>740 Subv. oficiales (Estado, Cdad. Autónoma, Ayto.)</t>
  </si>
  <si>
    <t>760 Ingresos de participaciones en renta variable</t>
  </si>
  <si>
    <t>(INMOVILIZADO Y ADQUISICIÓN POR ENSERES PROCESIONALES. Anexo 1)</t>
  </si>
  <si>
    <t>67 PROCESIÓN - ESTACIÓN DE PENITENCIA</t>
  </si>
  <si>
    <t>671 Cera</t>
  </si>
  <si>
    <t>672 Música</t>
  </si>
  <si>
    <t>673 Flores</t>
  </si>
  <si>
    <t>674 Compensación voluntarios</t>
  </si>
  <si>
    <t>675 Otros</t>
  </si>
  <si>
    <t>652.004 Otras entregas</t>
  </si>
  <si>
    <t>* Acogida al Régimen Fiscal Ley 49/2002</t>
  </si>
  <si>
    <t>SI</t>
  </si>
  <si>
    <t>NO</t>
  </si>
  <si>
    <t>642 Seguridad Social de personal a cargo de la Hermandad</t>
  </si>
  <si>
    <t>771 Beneficios del inmovilizado material (detallar en Anexo 2)</t>
  </si>
  <si>
    <t>Saldo en Bancos</t>
  </si>
  <si>
    <t>Imposic. a plazo fijo</t>
  </si>
  <si>
    <t>HERMANDAD: ___________________________________________   AÑO:  _________</t>
  </si>
  <si>
    <t>707 Ingresos por cultos, convivencias, cursillos, etc..</t>
  </si>
  <si>
    <t>Inversiones efectuadas (anexo 1)</t>
  </si>
  <si>
    <t>INFORME DE TESORERÍA</t>
  </si>
  <si>
    <t>COLUMNA</t>
  </si>
  <si>
    <t>TEXTO</t>
  </si>
  <si>
    <t>VALORES</t>
  </si>
  <si>
    <t>AH1</t>
  </si>
  <si>
    <t>LH1</t>
  </si>
  <si>
    <t>AH2</t>
  </si>
  <si>
    <t>LH2</t>
  </si>
  <si>
    <t>AH3</t>
  </si>
  <si>
    <t>LH3</t>
  </si>
  <si>
    <t>BH1</t>
  </si>
  <si>
    <t>LH4</t>
  </si>
  <si>
    <t>BH2</t>
  </si>
  <si>
    <t>M10</t>
  </si>
  <si>
    <t>CH1</t>
  </si>
  <si>
    <t>M11</t>
  </si>
  <si>
    <t>CH2</t>
  </si>
  <si>
    <t>M12</t>
  </si>
  <si>
    <t>CH3</t>
  </si>
  <si>
    <t>M13</t>
  </si>
  <si>
    <t>CH4</t>
  </si>
  <si>
    <t>M14</t>
  </si>
  <si>
    <t>DH1</t>
  </si>
  <si>
    <t>M15</t>
  </si>
  <si>
    <t>DH2</t>
  </si>
  <si>
    <t>M16</t>
  </si>
  <si>
    <t>DH3</t>
  </si>
  <si>
    <t>M17</t>
  </si>
  <si>
    <t>EH1</t>
  </si>
  <si>
    <t>M18</t>
  </si>
  <si>
    <t>EH2</t>
  </si>
  <si>
    <t>M19</t>
  </si>
  <si>
    <t>FH1</t>
  </si>
  <si>
    <t>M20</t>
  </si>
  <si>
    <t>FH2</t>
  </si>
  <si>
    <t>M21</t>
  </si>
  <si>
    <t>FH3</t>
  </si>
  <si>
    <t>FH4</t>
  </si>
  <si>
    <t>FH5</t>
  </si>
  <si>
    <t>FH6</t>
  </si>
  <si>
    <t>NH1</t>
  </si>
  <si>
    <t>NH2</t>
  </si>
  <si>
    <t>OH1</t>
  </si>
  <si>
    <t>OH2</t>
  </si>
  <si>
    <t>OH3</t>
  </si>
  <si>
    <t>OH4</t>
  </si>
  <si>
    <t>PH1</t>
  </si>
  <si>
    <t>PH2</t>
  </si>
  <si>
    <t>PH3</t>
  </si>
  <si>
    <t>PH4</t>
  </si>
  <si>
    <t>PH5</t>
  </si>
  <si>
    <t>PH6</t>
  </si>
  <si>
    <t>PH7</t>
  </si>
  <si>
    <t>PH8</t>
  </si>
  <si>
    <t>QH1</t>
  </si>
  <si>
    <t>QH2</t>
  </si>
  <si>
    <t>RH1</t>
  </si>
  <si>
    <t>RH2</t>
  </si>
  <si>
    <t>RH3</t>
  </si>
  <si>
    <t>RH4</t>
  </si>
  <si>
    <t>RH5</t>
  </si>
  <si>
    <t>GH1</t>
  </si>
  <si>
    <t>TESORERÍA DISPONIBLE [Excedente+(1)-(2)-inversiones]</t>
  </si>
  <si>
    <t>Examinadas las presentes cuentas conforme a derecho y a las normas establecidas, damos por cumplida la obligación</t>
  </si>
  <si>
    <t>de rendición de cuentas con arreglo a lo establecido en el Derecho Canónico.</t>
  </si>
  <si>
    <t>68 AMORTIZACIÓN DEL INMOVILIZADO</t>
  </si>
  <si>
    <t>681 Inmovilizado material</t>
  </si>
  <si>
    <t>681.001 Construcciones</t>
  </si>
  <si>
    <t>681.006 Mobiliario</t>
  </si>
  <si>
    <t>681.007 Equipos para procesos de información</t>
  </si>
  <si>
    <t>681.009 Enseres patrimoniales</t>
  </si>
  <si>
    <t>Fdo. Representante Legal</t>
  </si>
  <si>
    <t>Fdo. Consiliario</t>
  </si>
  <si>
    <t>678 GASTOS EXTRAORDINARIOS</t>
  </si>
  <si>
    <t>TH1</t>
  </si>
  <si>
    <t>TH2</t>
  </si>
  <si>
    <t>TH3</t>
  </si>
  <si>
    <t>TH4</t>
  </si>
  <si>
    <t>SH1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</si>
  <si>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</si>
  <si>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</si>
  <si>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</si>
  <si>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</si>
  <si>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</si>
  <si>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</si>
  <si>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</si>
  <si>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</si>
  <si>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</si>
  <si>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 xml:space="preserve">Observaciones: </t>
  </si>
  <si>
    <t>EJEMPLAR PARA EL OBISPADO</t>
  </si>
  <si>
    <t>Excedente de ejercicios anteriores acumulado al 31 de diciembre de 2017</t>
  </si>
  <si>
    <t>RENDICIÓN DE CUENTAS AL OBISPADO</t>
  </si>
  <si>
    <t>EJERCICIO 2018</t>
  </si>
  <si>
    <t>ESTADO FINANCIERO AL 31 DE DICIEMBRE 2018</t>
  </si>
  <si>
    <t>Resultado del Ejercicio 2018</t>
  </si>
  <si>
    <t>Excedente de ejercicios anteriores acumulado al 31 de diciembre de 2018</t>
  </si>
  <si>
    <t>Córdoba, X de XXXXXX de 2019</t>
  </si>
  <si>
    <t>Ingresos del 2018 para calcular la APORTACIÓN AL FONDO COMÚN DIOCESANO en 2019</t>
  </si>
  <si>
    <t>Esta cantidad deberá ser ingresada en el FONDO COMÚN DIOCESANO durante el ejercicio 2019</t>
  </si>
  <si>
    <t>Prot. Nº. 2019-XX-XXX</t>
  </si>
  <si>
    <t>651.001 Aportación al Fondo Común Diocesano</t>
  </si>
  <si>
    <t>651.002 Aportación al Fondo Común Diocesano de años anteriores</t>
  </si>
  <si>
    <t>651.003 Aportaciones extraordinarias al Fondo Común Diocesano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</si>
</sst>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&quot;€&quot;;[Red]#,##0.00\ &quot;€&quot;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70"/>
      <color theme="1"/>
      <name val="Calibri"/>
      <family val="2"/>
      <scheme val="minor"/>
    </font>
    <font>
      <sz val="7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20" fillId="0" borderId="3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4" fillId="7" borderId="34" applyNumberFormat="0" applyFont="0" applyAlignment="0" applyProtection="0"/>
  </cellStyleXfs>
  <cellXfs count="20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8" fillId="0" borderId="2" xfId="0" applyFont="1" applyBorder="1"/>
    <xf numFmtId="0" fontId="0" fillId="0" borderId="2" xfId="0" applyBorder="1"/>
    <xf numFmtId="0" fontId="0" fillId="0" borderId="0" xfId="0" applyBorder="1"/>
    <xf numFmtId="0" fontId="8" fillId="0" borderId="0" xfId="0" applyFont="1"/>
    <xf numFmtId="0" fontId="4" fillId="0" borderId="0" xfId="0" applyFont="1"/>
    <xf numFmtId="0" fontId="9" fillId="0" borderId="0" xfId="0" applyFont="1"/>
    <xf numFmtId="0" fontId="4" fillId="0" borderId="0" xfId="0" applyFont="1" applyBorder="1" applyAlignment="1"/>
    <xf numFmtId="0" fontId="10" fillId="0" borderId="0" xfId="0" applyFont="1"/>
    <xf numFmtId="0" fontId="12" fillId="0" borderId="0" xfId="0" applyFont="1"/>
    <xf numFmtId="0" fontId="0" fillId="0" borderId="0" xfId="0" applyBorder="1" applyAlignment="1"/>
    <xf numFmtId="0" fontId="4" fillId="0" borderId="0" xfId="0" applyFont="1" applyBorder="1"/>
    <xf numFmtId="0" fontId="12" fillId="0" borderId="0" xfId="0" applyFont="1" applyBorder="1"/>
    <xf numFmtId="0" fontId="6" fillId="0" borderId="0" xfId="0" applyFont="1"/>
    <xf numFmtId="0" fontId="11" fillId="0" borderId="0" xfId="0" applyFont="1"/>
    <xf numFmtId="44" fontId="13" fillId="0" borderId="3" xfId="1" applyFont="1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4" fillId="0" borderId="5" xfId="0" applyFont="1" applyBorder="1"/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0" fillId="0" borderId="0" xfId="0" applyAlignment="1">
      <alignment vertical="center"/>
    </xf>
    <xf numFmtId="0" fontId="6" fillId="0" borderId="6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1" xfId="0" applyFont="1" applyBorder="1"/>
    <xf numFmtId="0" fontId="13" fillId="0" borderId="0" xfId="0" applyFont="1"/>
    <xf numFmtId="0" fontId="6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9" xfId="0" applyBorder="1"/>
    <xf numFmtId="0" fontId="0" fillId="0" borderId="20" xfId="0" applyBorder="1"/>
    <xf numFmtId="0" fontId="0" fillId="0" borderId="5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Fill="1" applyBorder="1"/>
    <xf numFmtId="0" fontId="6" fillId="0" borderId="23" xfId="0" applyFont="1" applyBorder="1"/>
    <xf numFmtId="44" fontId="0" fillId="0" borderId="30" xfId="1" applyFont="1" applyBorder="1"/>
    <xf numFmtId="44" fontId="6" fillId="0" borderId="3" xfId="1" applyFont="1" applyBorder="1"/>
    <xf numFmtId="44" fontId="11" fillId="0" borderId="1" xfId="1" applyFont="1" applyBorder="1"/>
    <xf numFmtId="44" fontId="11" fillId="0" borderId="2" xfId="1" applyFont="1" applyBorder="1"/>
    <xf numFmtId="44" fontId="12" fillId="0" borderId="1" xfId="1" applyFont="1" applyBorder="1"/>
    <xf numFmtId="44" fontId="12" fillId="0" borderId="2" xfId="1" applyFont="1" applyBorder="1"/>
    <xf numFmtId="44" fontId="12" fillId="0" borderId="0" xfId="1" applyFont="1" applyBorder="1"/>
    <xf numFmtId="0" fontId="11" fillId="0" borderId="0" xfId="0" applyFont="1" applyBorder="1"/>
    <xf numFmtId="44" fontId="0" fillId="0" borderId="2" xfId="1" applyFont="1" applyBorder="1"/>
    <xf numFmtId="44" fontId="0" fillId="0" borderId="6" xfId="1" applyFont="1" applyBorder="1"/>
    <xf numFmtId="44" fontId="0" fillId="0" borderId="4" xfId="1" applyFont="1" applyBorder="1"/>
    <xf numFmtId="44" fontId="4" fillId="0" borderId="4" xfId="1" applyFont="1" applyBorder="1" applyAlignment="1">
      <alignment vertical="center"/>
    </xf>
    <xf numFmtId="44" fontId="0" fillId="0" borderId="1" xfId="1" applyFont="1" applyBorder="1"/>
    <xf numFmtId="7" fontId="0" fillId="0" borderId="1" xfId="1" applyNumberFormat="1" applyFont="1" applyBorder="1"/>
    <xf numFmtId="44" fontId="0" fillId="0" borderId="30" xfId="1" applyNumberFormat="1" applyFont="1" applyBorder="1"/>
    <xf numFmtId="0" fontId="11" fillId="0" borderId="1" xfId="0" applyFont="1" applyBorder="1"/>
    <xf numFmtId="0" fontId="11" fillId="0" borderId="2" xfId="0" applyFont="1" applyBorder="1"/>
    <xf numFmtId="0" fontId="12" fillId="0" borderId="1" xfId="0" applyFont="1" applyBorder="1"/>
    <xf numFmtId="0" fontId="12" fillId="0" borderId="2" xfId="0" applyFont="1" applyBorder="1"/>
    <xf numFmtId="164" fontId="11" fillId="0" borderId="0" xfId="0" applyNumberFormat="1" applyFont="1" applyBorder="1"/>
    <xf numFmtId="0" fontId="0" fillId="0" borderId="0" xfId="0" applyFill="1" applyBorder="1" applyAlignment="1"/>
    <xf numFmtId="0" fontId="4" fillId="0" borderId="0" xfId="0" applyFont="1" applyFill="1" applyBorder="1" applyAlignment="1"/>
    <xf numFmtId="164" fontId="15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4" fillId="2" borderId="0" xfId="0" applyFont="1" applyFill="1"/>
    <xf numFmtId="44" fontId="12" fillId="2" borderId="1" xfId="1" applyFont="1" applyFill="1" applyBorder="1"/>
    <xf numFmtId="44" fontId="12" fillId="2" borderId="2" xfId="1" applyFont="1" applyFill="1" applyBorder="1"/>
    <xf numFmtId="0" fontId="6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44" fontId="11" fillId="2" borderId="1" xfId="1" applyFont="1" applyFill="1" applyBorder="1"/>
    <xf numFmtId="44" fontId="11" fillId="0" borderId="0" xfId="1" applyFont="1" applyBorder="1"/>
    <xf numFmtId="0" fontId="0" fillId="0" borderId="0" xfId="0" applyFill="1" applyBorder="1"/>
    <xf numFmtId="3" fontId="0" fillId="0" borderId="0" xfId="0" applyNumberFormat="1" applyBorder="1"/>
    <xf numFmtId="44" fontId="0" fillId="0" borderId="19" xfId="1" applyFont="1" applyBorder="1"/>
    <xf numFmtId="44" fontId="4" fillId="0" borderId="0" xfId="1" applyFont="1" applyBorder="1" applyAlignment="1">
      <alignment vertical="center"/>
    </xf>
    <xf numFmtId="44" fontId="13" fillId="0" borderId="0" xfId="1" applyFont="1" applyBorder="1"/>
    <xf numFmtId="44" fontId="4" fillId="0" borderId="0" xfId="2" applyNumberFormat="1"/>
    <xf numFmtId="0" fontId="4" fillId="0" borderId="0" xfId="2"/>
    <xf numFmtId="0" fontId="3" fillId="4" borderId="3" xfId="5" applyBorder="1"/>
    <xf numFmtId="44" fontId="3" fillId="4" borderId="3" xfId="5" applyNumberFormat="1" applyBorder="1"/>
    <xf numFmtId="0" fontId="3" fillId="6" borderId="3" xfId="7" applyBorder="1"/>
    <xf numFmtId="44" fontId="3" fillId="6" borderId="3" xfId="7" applyNumberFormat="1" applyBorder="1"/>
    <xf numFmtId="0" fontId="3" fillId="3" borderId="3" xfId="4" applyBorder="1"/>
    <xf numFmtId="44" fontId="3" fillId="3" borderId="3" xfId="4" applyNumberFormat="1" applyBorder="1"/>
    <xf numFmtId="0" fontId="3" fillId="5" borderId="3" xfId="6" applyBorder="1"/>
    <xf numFmtId="44" fontId="3" fillId="5" borderId="3" xfId="6" applyNumberFormat="1" applyBorder="1"/>
    <xf numFmtId="0" fontId="3" fillId="4" borderId="3" xfId="5" applyNumberFormat="1" applyBorder="1"/>
    <xf numFmtId="0" fontId="21" fillId="0" borderId="0" xfId="3" applyFont="1" applyBorder="1"/>
    <xf numFmtId="164" fontId="21" fillId="0" borderId="0" xfId="3" applyNumberFormat="1" applyFont="1" applyBorder="1"/>
    <xf numFmtId="0" fontId="2" fillId="4" borderId="3" xfId="5" applyFont="1" applyBorder="1"/>
    <xf numFmtId="0" fontId="20" fillId="0" borderId="0" xfId="3" applyBorder="1"/>
    <xf numFmtId="164" fontId="20" fillId="0" borderId="0" xfId="3" applyNumberFormat="1" applyBorder="1"/>
    <xf numFmtId="0" fontId="0" fillId="0" borderId="7" xfId="0" applyBorder="1"/>
    <xf numFmtId="44" fontId="11" fillId="0" borderId="1" xfId="0" applyNumberFormat="1" applyFont="1" applyBorder="1"/>
    <xf numFmtId="0" fontId="23" fillId="0" borderId="0" xfId="0" applyFont="1" applyBorder="1" applyAlignment="1">
      <alignment horizontal="center" vertical="center" textRotation="90"/>
    </xf>
    <xf numFmtId="164" fontId="25" fillId="7" borderId="34" xfId="8" applyNumberFormat="1" applyFont="1"/>
    <xf numFmtId="164" fontId="6" fillId="0" borderId="8" xfId="0" applyNumberFormat="1" applyFont="1" applyBorder="1"/>
    <xf numFmtId="164" fontId="6" fillId="0" borderId="5" xfId="0" applyNumberFormat="1" applyFont="1" applyBorder="1"/>
    <xf numFmtId="164" fontId="6" fillId="0" borderId="11" xfId="0" applyNumberFormat="1" applyFont="1" applyBorder="1"/>
    <xf numFmtId="0" fontId="0" fillId="0" borderId="3" xfId="0" applyBorder="1" applyAlignment="1">
      <alignment horizontal="center" vertical="center"/>
    </xf>
    <xf numFmtId="0" fontId="1" fillId="6" borderId="3" xfId="7" applyFont="1" applyBorder="1"/>
    <xf numFmtId="0" fontId="1" fillId="5" borderId="3" xfId="6" applyFont="1" applyBorder="1"/>
    <xf numFmtId="14" fontId="0" fillId="0" borderId="2" xfId="0" applyNumberFormat="1" applyBorder="1"/>
    <xf numFmtId="14" fontId="0" fillId="0" borderId="3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0" fillId="0" borderId="28" xfId="0" applyNumberFormat="1" applyBorder="1"/>
    <xf numFmtId="165" fontId="0" fillId="0" borderId="21" xfId="0" applyNumberFormat="1" applyBorder="1"/>
    <xf numFmtId="165" fontId="0" fillId="0" borderId="19" xfId="0" applyNumberFormat="1" applyBorder="1"/>
    <xf numFmtId="165" fontId="0" fillId="0" borderId="29" xfId="0" applyNumberFormat="1" applyBorder="1"/>
    <xf numFmtId="0" fontId="4" fillId="0" borderId="4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8" fontId="6" fillId="0" borderId="7" xfId="1" applyNumberFormat="1" applyFont="1" applyBorder="1" applyAlignment="1">
      <alignment horizontal="right"/>
    </xf>
    <xf numFmtId="8" fontId="6" fillId="0" borderId="8" xfId="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8" fontId="6" fillId="0" borderId="1" xfId="1" applyNumberFormat="1" applyFont="1" applyBorder="1" applyAlignment="1">
      <alignment horizontal="right"/>
    </xf>
    <xf numFmtId="8" fontId="6" fillId="0" borderId="11" xfId="1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/>
    <xf numFmtId="8" fontId="6" fillId="0" borderId="0" xfId="1" applyNumberFormat="1" applyFont="1" applyBorder="1" applyAlignment="1">
      <alignment horizontal="right"/>
    </xf>
    <xf numFmtId="8" fontId="6" fillId="0" borderId="18" xfId="1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0" fillId="0" borderId="7" xfId="0" applyBorder="1" applyAlignment="1"/>
    <xf numFmtId="0" fontId="0" fillId="0" borderId="8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14" fillId="0" borderId="4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3" xfId="0" applyFont="1" applyBorder="1" applyAlignment="1"/>
    <xf numFmtId="0" fontId="0" fillId="0" borderId="3" xfId="0" applyBorder="1" applyAlignment="1"/>
    <xf numFmtId="0" fontId="5" fillId="0" borderId="1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164" fontId="19" fillId="0" borderId="11" xfId="0" applyNumberFormat="1" applyFont="1" applyBorder="1" applyAlignment="1">
      <alignment horizontal="right"/>
    </xf>
    <xf numFmtId="164" fontId="0" fillId="0" borderId="1" xfId="0" applyNumberFormat="1" applyBorder="1" applyAlignment="1"/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8" fontId="8" fillId="0" borderId="7" xfId="1" applyNumberFormat="1" applyFont="1" applyBorder="1" applyAlignment="1">
      <alignment horizontal="right"/>
    </xf>
    <xf numFmtId="8" fontId="8" fillId="0" borderId="8" xfId="1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8" fontId="8" fillId="0" borderId="0" xfId="0" applyNumberFormat="1" applyFont="1" applyBorder="1" applyAlignment="1">
      <alignment horizontal="right"/>
    </xf>
    <xf numFmtId="8" fontId="8" fillId="0" borderId="18" xfId="0" applyNumberFormat="1" applyFont="1" applyBorder="1" applyAlignment="1">
      <alignment horizontal="right"/>
    </xf>
    <xf numFmtId="0" fontId="6" fillId="0" borderId="3" xfId="0" applyFont="1" applyBorder="1" applyAlignment="1"/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" xfId="0" applyFont="1" applyBorder="1" applyAlignme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0" xfId="0" applyBorder="1" applyAlignment="1"/>
    <xf numFmtId="0" fontId="22" fillId="4" borderId="20" xfId="5" applyFont="1" applyBorder="1" applyAlignment="1">
      <alignment horizontal="center" vertical="center" textRotation="90"/>
    </xf>
    <xf numFmtId="0" fontId="23" fillId="0" borderId="32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2" fillId="6" borderId="6" xfId="7" applyFont="1" applyBorder="1" applyAlignment="1">
      <alignment horizontal="center" vertical="center" textRotation="90"/>
    </xf>
    <xf numFmtId="0" fontId="23" fillId="0" borderId="9" xfId="0" applyFont="1" applyBorder="1" applyAlignment="1">
      <alignment horizontal="center" vertical="center" textRotation="90"/>
    </xf>
    <xf numFmtId="0" fontId="0" fillId="0" borderId="9" xfId="0" applyBorder="1" applyAlignment="1"/>
  </cellXfs>
  <cellStyles count="9">
    <cellStyle name="20% - Énfasis1" xfId="4" builtinId="30"/>
    <cellStyle name="20% - Énfasis2" xfId="6" builtinId="34"/>
    <cellStyle name="40% - Énfasis1" xfId="5" builtinId="31"/>
    <cellStyle name="40% - Énfasis2" xfId="7" builtinId="35"/>
    <cellStyle name="Euro" xfId="1"/>
    <cellStyle name="Normal" xfId="0" builtinId="0"/>
    <cellStyle name="Normal 2" xfId="2"/>
    <cellStyle name="Notas" xfId="8" builtinId="10"/>
    <cellStyle name="Título 3" xfId="3" builtinId="18"/>
  </cellStyles>
  <dxfs count="9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J284"/>
  <sheetViews>
    <sheetView tabSelected="1" view="pageBreakPreview" topLeftCell="A139" zoomScale="115" zoomScaleNormal="100" zoomScaleSheetLayoutView="115" workbookViewId="0"/>
  </sheetViews>
  <sheetFormatPr baseColWidth="10" defaultRowHeight="12.75" x14ac:dyDescent="0.2"/>
  <cols>
    <col min="1" max="1" width="4.42578125" customWidth="1"/>
    <col min="2" max="2" width="3.42578125" customWidth="1"/>
    <col min="3" max="3" width="12.85546875" customWidth="1"/>
    <col min="4" max="4" width="3.28515625" customWidth="1"/>
    <col min="5" max="5" width="4.140625" customWidth="1"/>
    <col min="6" max="6" width="26.85546875" customWidth="1"/>
    <col min="7" max="7" width="28.42578125" customWidth="1"/>
    <col min="8" max="8" width="12.5703125" customWidth="1"/>
    <col min="9" max="9" width="20" customWidth="1"/>
    <col min="10" max="10" width="16.28515625" customWidth="1"/>
  </cols>
  <sheetData>
    <row r="2" spans="1:10" ht="18" x14ac:dyDescent="0.2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61"/>
    </row>
    <row r="3" spans="1:10" ht="18" x14ac:dyDescent="0.25">
      <c r="A3" s="195" t="s">
        <v>108</v>
      </c>
      <c r="B3" s="195"/>
      <c r="C3" s="195"/>
      <c r="D3" s="195"/>
      <c r="E3" s="195"/>
      <c r="F3" s="195"/>
      <c r="G3" s="195"/>
      <c r="H3" s="195"/>
      <c r="I3" s="195"/>
      <c r="J3" s="161"/>
    </row>
    <row r="4" spans="1:10" ht="19.5" customHeight="1" x14ac:dyDescent="0.2">
      <c r="A4" s="1"/>
      <c r="B4" s="1"/>
      <c r="C4" s="1"/>
      <c r="D4" s="1"/>
      <c r="E4" s="1"/>
      <c r="F4" s="1"/>
      <c r="G4" s="1"/>
      <c r="H4" s="1"/>
      <c r="I4" s="87" t="s">
        <v>262</v>
      </c>
    </row>
    <row r="5" spans="1:10" ht="23.25" x14ac:dyDescent="0.35">
      <c r="A5" s="196" t="s">
        <v>1</v>
      </c>
      <c r="B5" s="196"/>
      <c r="C5" s="196"/>
      <c r="D5" s="196"/>
      <c r="E5" s="196"/>
      <c r="F5" s="196"/>
      <c r="G5" s="196"/>
      <c r="H5" s="196"/>
      <c r="I5" s="196"/>
      <c r="J5" s="161"/>
    </row>
    <row r="6" spans="1:10" ht="23.25" x14ac:dyDescent="0.35">
      <c r="A6" s="197" t="s">
        <v>255</v>
      </c>
      <c r="B6" s="197"/>
      <c r="C6" s="196"/>
      <c r="D6" s="196"/>
      <c r="E6" s="196"/>
      <c r="F6" s="196"/>
      <c r="G6" s="196"/>
      <c r="H6" s="196"/>
      <c r="I6" s="196"/>
      <c r="J6" s="161"/>
    </row>
    <row r="7" spans="1:10" ht="114" customHeight="1" x14ac:dyDescent="0.2">
      <c r="A7" s="2"/>
      <c r="B7" s="2"/>
      <c r="C7" s="2" t="s">
        <v>115</v>
      </c>
      <c r="D7" s="2"/>
      <c r="E7" s="2"/>
      <c r="F7" s="2"/>
      <c r="G7" s="2"/>
      <c r="H7" s="2"/>
      <c r="I7" s="2"/>
    </row>
    <row r="8" spans="1:10" ht="21.95" customHeight="1" x14ac:dyDescent="0.25">
      <c r="B8" s="5" t="s">
        <v>2</v>
      </c>
      <c r="C8" s="3" t="s">
        <v>109</v>
      </c>
      <c r="D8" s="3"/>
      <c r="E8" s="4"/>
      <c r="F8" s="4"/>
      <c r="G8" s="4"/>
      <c r="H8" s="4"/>
      <c r="I8" s="4"/>
    </row>
    <row r="9" spans="1:10" ht="21.95" customHeight="1" x14ac:dyDescent="0.25">
      <c r="B9" s="5" t="s">
        <v>2</v>
      </c>
      <c r="C9" s="6" t="s">
        <v>3</v>
      </c>
      <c r="D9" s="6"/>
      <c r="E9" s="7"/>
      <c r="F9" s="7"/>
      <c r="H9" s="6" t="s">
        <v>111</v>
      </c>
      <c r="I9" s="7"/>
    </row>
    <row r="10" spans="1:10" ht="21.95" customHeight="1" x14ac:dyDescent="0.25">
      <c r="B10" s="5" t="s">
        <v>2</v>
      </c>
      <c r="C10" s="6" t="s">
        <v>110</v>
      </c>
      <c r="D10" s="6"/>
      <c r="E10" s="7"/>
      <c r="F10" s="7"/>
      <c r="G10" s="7"/>
      <c r="H10" s="7"/>
      <c r="I10" s="7"/>
    </row>
    <row r="11" spans="1:10" ht="21.95" customHeight="1" x14ac:dyDescent="0.25">
      <c r="B11" s="5" t="s">
        <v>2</v>
      </c>
      <c r="C11" s="6" t="s">
        <v>119</v>
      </c>
      <c r="D11" s="6"/>
      <c r="E11" s="7"/>
      <c r="F11" s="7"/>
      <c r="G11" s="7"/>
      <c r="H11" s="129"/>
      <c r="I11" s="7"/>
    </row>
    <row r="12" spans="1:10" ht="21.95" customHeight="1" x14ac:dyDescent="0.25">
      <c r="B12" s="5" t="s">
        <v>2</v>
      </c>
      <c r="C12" s="6" t="s">
        <v>4</v>
      </c>
      <c r="D12" s="6"/>
      <c r="E12" s="7"/>
      <c r="F12" s="7"/>
      <c r="G12" s="7"/>
      <c r="H12" s="7"/>
      <c r="I12" s="7"/>
    </row>
    <row r="13" spans="1:10" ht="21.95" customHeight="1" x14ac:dyDescent="0.25">
      <c r="B13" s="5" t="s">
        <v>2</v>
      </c>
      <c r="C13" s="6" t="s">
        <v>5</v>
      </c>
      <c r="D13" s="6"/>
      <c r="E13" s="7"/>
      <c r="F13" s="7"/>
      <c r="G13" s="7"/>
      <c r="H13" s="6" t="s">
        <v>96</v>
      </c>
      <c r="I13" s="7"/>
    </row>
    <row r="14" spans="1:10" ht="21.95" customHeight="1" x14ac:dyDescent="0.25">
      <c r="B14" s="5" t="s">
        <v>2</v>
      </c>
      <c r="C14" s="6" t="s">
        <v>6</v>
      </c>
      <c r="D14" s="6"/>
      <c r="E14" s="7"/>
      <c r="F14" s="7"/>
      <c r="G14" s="7"/>
      <c r="H14" s="7"/>
      <c r="I14" s="7"/>
    </row>
    <row r="15" spans="1:10" ht="21.95" customHeight="1" x14ac:dyDescent="0.25">
      <c r="B15" s="5" t="s">
        <v>2</v>
      </c>
      <c r="C15" s="6" t="s">
        <v>7</v>
      </c>
      <c r="D15" s="6"/>
      <c r="E15" s="7"/>
      <c r="F15" s="7"/>
      <c r="G15" s="7"/>
      <c r="H15" s="7"/>
      <c r="I15" s="7"/>
    </row>
    <row r="16" spans="1:10" ht="21.95" customHeight="1" x14ac:dyDescent="0.25">
      <c r="B16" s="5" t="s">
        <v>2</v>
      </c>
      <c r="C16" s="6" t="s">
        <v>8</v>
      </c>
      <c r="D16" s="6"/>
      <c r="E16" s="7"/>
      <c r="F16" s="7"/>
      <c r="G16" s="7"/>
      <c r="H16" s="7"/>
      <c r="I16" s="7"/>
    </row>
    <row r="17" spans="2:9" ht="21.95" customHeight="1" x14ac:dyDescent="0.25">
      <c r="B17" s="5" t="s">
        <v>2</v>
      </c>
      <c r="C17" s="6" t="s">
        <v>9</v>
      </c>
      <c r="D17" s="7"/>
      <c r="E17" s="7"/>
      <c r="F17" s="7"/>
      <c r="G17" s="6" t="s">
        <v>10</v>
      </c>
      <c r="H17" s="7"/>
      <c r="I17" s="7"/>
    </row>
    <row r="18" spans="2:9" ht="21.95" customHeight="1" x14ac:dyDescent="0.25">
      <c r="C18" s="6" t="s">
        <v>11</v>
      </c>
      <c r="D18" s="6"/>
      <c r="E18" s="7"/>
      <c r="F18" s="4"/>
      <c r="G18" s="4"/>
      <c r="H18" s="4"/>
      <c r="I18" s="4"/>
    </row>
    <row r="19" spans="2:9" ht="18" x14ac:dyDescent="0.25">
      <c r="C19" s="9"/>
      <c r="D19" s="9"/>
    </row>
    <row r="21" spans="2:9" x14ac:dyDescent="0.2">
      <c r="C21" s="10" t="s">
        <v>12</v>
      </c>
    </row>
    <row r="24" spans="2:9" x14ac:dyDescent="0.2">
      <c r="C24" t="s">
        <v>153</v>
      </c>
    </row>
    <row r="26" spans="2:9" x14ac:dyDescent="0.2">
      <c r="D26" t="s">
        <v>154</v>
      </c>
      <c r="E26" s="126"/>
    </row>
    <row r="27" spans="2:9" x14ac:dyDescent="0.2">
      <c r="D27" t="s">
        <v>155</v>
      </c>
      <c r="E27" s="126"/>
    </row>
    <row r="48" spans="1:1" x14ac:dyDescent="0.2">
      <c r="A48" s="11" t="s">
        <v>252</v>
      </c>
    </row>
    <row r="49" spans="1:10" ht="27" customHeight="1" x14ac:dyDescent="0.2">
      <c r="A49" s="198" t="s">
        <v>13</v>
      </c>
      <c r="B49" s="198"/>
      <c r="C49" s="198"/>
      <c r="D49" s="198"/>
      <c r="E49" s="198"/>
      <c r="F49" s="198"/>
      <c r="G49" s="198"/>
      <c r="H49" s="198"/>
      <c r="I49" s="198"/>
      <c r="J49" s="199"/>
    </row>
    <row r="50" spans="1:10" ht="17.100000000000001" customHeight="1" x14ac:dyDescent="0.25">
      <c r="A50" s="173" t="s">
        <v>14</v>
      </c>
      <c r="B50" s="173"/>
      <c r="C50" s="173"/>
      <c r="D50" s="173"/>
      <c r="E50" s="173"/>
      <c r="F50" s="173"/>
      <c r="G50" s="173"/>
      <c r="H50" s="173"/>
      <c r="I50" s="189"/>
      <c r="J50" s="64">
        <f>SUM(I51:I54)</f>
        <v>0</v>
      </c>
    </row>
    <row r="51" spans="1:10" ht="17.100000000000001" customHeight="1" x14ac:dyDescent="0.2">
      <c r="A51" s="12"/>
      <c r="B51" s="18" t="s">
        <v>120</v>
      </c>
      <c r="C51" s="13"/>
      <c r="D51" s="10"/>
      <c r="E51" s="10"/>
      <c r="F51" s="10"/>
      <c r="G51" s="10"/>
      <c r="H51" s="10"/>
      <c r="I51" s="65"/>
    </row>
    <row r="52" spans="1:10" ht="17.100000000000001" customHeight="1" x14ac:dyDescent="0.2">
      <c r="A52" s="10"/>
      <c r="B52" s="18" t="s">
        <v>138</v>
      </c>
      <c r="C52" s="13"/>
      <c r="D52" s="10"/>
      <c r="E52" s="10"/>
      <c r="F52" s="10"/>
      <c r="G52" s="10"/>
      <c r="H52" s="10"/>
      <c r="I52" s="66"/>
    </row>
    <row r="53" spans="1:10" ht="17.100000000000001" customHeight="1" x14ac:dyDescent="0.2">
      <c r="A53" s="10"/>
      <c r="B53" s="13" t="s">
        <v>15</v>
      </c>
      <c r="C53" s="13"/>
      <c r="D53" s="10"/>
      <c r="E53" s="10"/>
      <c r="F53" s="10"/>
      <c r="G53" s="10"/>
      <c r="H53" s="10"/>
      <c r="I53" s="66"/>
    </row>
    <row r="54" spans="1:10" ht="17.100000000000001" customHeight="1" x14ac:dyDescent="0.2">
      <c r="A54" s="10"/>
      <c r="B54" s="18" t="s">
        <v>140</v>
      </c>
      <c r="C54" s="13"/>
      <c r="D54" s="10"/>
      <c r="E54" s="10"/>
      <c r="F54" s="10"/>
      <c r="G54" s="10"/>
      <c r="H54" s="10"/>
      <c r="I54" s="66"/>
    </row>
    <row r="55" spans="1:10" ht="17.100000000000001" customHeight="1" x14ac:dyDescent="0.2">
      <c r="A55" s="10"/>
      <c r="B55" s="10"/>
      <c r="C55" s="10"/>
      <c r="D55" s="10"/>
      <c r="E55" s="10"/>
      <c r="F55" s="10"/>
      <c r="G55" s="10"/>
      <c r="H55" s="10"/>
      <c r="I55" s="14"/>
    </row>
    <row r="56" spans="1:10" ht="17.100000000000001" customHeight="1" x14ac:dyDescent="0.25">
      <c r="A56" s="173" t="s">
        <v>16</v>
      </c>
      <c r="B56" s="173"/>
      <c r="C56" s="173"/>
      <c r="D56" s="173"/>
      <c r="E56" s="173"/>
      <c r="F56" s="173"/>
      <c r="G56" s="173"/>
      <c r="H56" s="173"/>
      <c r="I56" s="189"/>
      <c r="J56" s="64">
        <f>SUM(I57,I58,I62,I63,I64,I65,I66,I67,I73)</f>
        <v>0</v>
      </c>
    </row>
    <row r="57" spans="1:10" ht="17.100000000000001" customHeight="1" x14ac:dyDescent="0.2">
      <c r="A57" s="10"/>
      <c r="B57" s="13" t="s">
        <v>17</v>
      </c>
      <c r="C57" s="13"/>
      <c r="D57" s="10"/>
      <c r="E57" s="10"/>
      <c r="F57" s="10"/>
      <c r="G57" s="10"/>
      <c r="I57" s="65"/>
    </row>
    <row r="58" spans="1:10" ht="17.100000000000001" customHeight="1" x14ac:dyDescent="0.2">
      <c r="A58" s="10"/>
      <c r="B58" s="13" t="s">
        <v>18</v>
      </c>
      <c r="C58" s="13"/>
      <c r="D58" s="10"/>
      <c r="E58" s="10"/>
      <c r="F58" s="16"/>
      <c r="G58" s="16"/>
      <c r="I58" s="66">
        <f>SUM(H59:H61)</f>
        <v>0</v>
      </c>
    </row>
    <row r="59" spans="1:10" ht="17.100000000000001" customHeight="1" x14ac:dyDescent="0.2">
      <c r="A59" s="10"/>
      <c r="B59" s="10"/>
      <c r="C59" s="89" t="s">
        <v>121</v>
      </c>
      <c r="D59" s="89"/>
      <c r="E59" s="89"/>
      <c r="F59" s="89"/>
      <c r="G59" s="89"/>
      <c r="H59" s="90"/>
      <c r="I59" s="14"/>
    </row>
    <row r="60" spans="1:10" ht="17.100000000000001" customHeight="1" x14ac:dyDescent="0.2">
      <c r="A60" s="10"/>
      <c r="B60" s="10"/>
      <c r="C60" s="89" t="s">
        <v>19</v>
      </c>
      <c r="D60" s="89"/>
      <c r="E60" s="89"/>
      <c r="F60" s="89"/>
      <c r="G60" s="89"/>
      <c r="H60" s="91"/>
      <c r="I60" s="14"/>
    </row>
    <row r="61" spans="1:10" ht="17.100000000000001" customHeight="1" x14ac:dyDescent="0.2">
      <c r="A61" s="10"/>
      <c r="B61" s="10"/>
      <c r="C61" s="89" t="s">
        <v>20</v>
      </c>
      <c r="D61" s="89"/>
      <c r="E61" s="89"/>
      <c r="F61" s="89"/>
      <c r="G61" s="89"/>
      <c r="H61" s="91"/>
      <c r="I61" s="14"/>
    </row>
    <row r="62" spans="1:10" ht="17.100000000000001" customHeight="1" x14ac:dyDescent="0.2">
      <c r="A62" s="13"/>
      <c r="B62" s="13" t="s">
        <v>21</v>
      </c>
      <c r="C62" s="13"/>
      <c r="D62" s="13"/>
      <c r="E62" s="13"/>
      <c r="F62" s="13"/>
      <c r="G62" s="13"/>
      <c r="H62" s="14"/>
      <c r="I62" s="65"/>
    </row>
    <row r="63" spans="1:10" ht="17.100000000000001" customHeight="1" x14ac:dyDescent="0.2">
      <c r="A63" s="13"/>
      <c r="B63" s="13" t="s">
        <v>22</v>
      </c>
      <c r="C63" s="13"/>
      <c r="D63" s="13"/>
      <c r="E63" s="13"/>
      <c r="F63" s="13"/>
      <c r="G63" s="13"/>
      <c r="H63" s="14"/>
      <c r="I63" s="66"/>
    </row>
    <row r="64" spans="1:10" ht="17.100000000000001" customHeight="1" x14ac:dyDescent="0.2">
      <c r="A64" s="13"/>
      <c r="B64" s="13" t="s">
        <v>23</v>
      </c>
      <c r="C64" s="13"/>
      <c r="D64" s="13"/>
      <c r="E64" s="13"/>
      <c r="F64" s="13"/>
      <c r="G64" s="13"/>
      <c r="H64" s="14"/>
      <c r="I64" s="66"/>
    </row>
    <row r="65" spans="1:9" ht="17.100000000000001" customHeight="1" x14ac:dyDescent="0.2">
      <c r="A65" s="13"/>
      <c r="B65" s="13" t="s">
        <v>24</v>
      </c>
      <c r="C65" s="13"/>
      <c r="D65" s="13"/>
      <c r="E65" s="13"/>
      <c r="F65" s="13"/>
      <c r="G65" s="13"/>
      <c r="H65" s="14"/>
      <c r="I65" s="66"/>
    </row>
    <row r="66" spans="1:9" ht="17.100000000000001" customHeight="1" x14ac:dyDescent="0.2">
      <c r="A66" s="13"/>
      <c r="B66" s="13" t="s">
        <v>25</v>
      </c>
      <c r="C66" s="13"/>
      <c r="D66" s="13"/>
      <c r="E66" s="13"/>
      <c r="F66" s="13"/>
      <c r="G66" s="13"/>
      <c r="H66" s="14"/>
      <c r="I66" s="66"/>
    </row>
    <row r="67" spans="1:9" ht="17.100000000000001" customHeight="1" x14ac:dyDescent="0.2">
      <c r="A67" s="13"/>
      <c r="B67" s="13" t="s">
        <v>26</v>
      </c>
      <c r="C67" s="13"/>
      <c r="D67" s="13"/>
      <c r="E67" s="13"/>
      <c r="F67" s="13"/>
      <c r="G67" s="13"/>
      <c r="H67" s="14"/>
      <c r="I67" s="66">
        <f>SUM(H68:H72)</f>
        <v>0</v>
      </c>
    </row>
    <row r="68" spans="1:9" ht="17.100000000000001" customHeight="1" x14ac:dyDescent="0.2">
      <c r="A68" s="10"/>
      <c r="B68" s="10"/>
      <c r="C68" s="89" t="s">
        <v>27</v>
      </c>
      <c r="D68" s="89"/>
      <c r="E68" s="89"/>
      <c r="F68" s="89"/>
      <c r="G68" s="89"/>
      <c r="H68" s="90"/>
      <c r="I68" s="14"/>
    </row>
    <row r="69" spans="1:9" ht="17.100000000000001" customHeight="1" x14ac:dyDescent="0.2">
      <c r="A69" s="10"/>
      <c r="B69" s="10"/>
      <c r="C69" s="89" t="s">
        <v>28</v>
      </c>
      <c r="D69" s="89"/>
      <c r="E69" s="89"/>
      <c r="F69" s="89"/>
      <c r="G69" s="89"/>
      <c r="H69" s="91"/>
      <c r="I69" s="14"/>
    </row>
    <row r="70" spans="1:9" ht="17.100000000000001" customHeight="1" x14ac:dyDescent="0.2">
      <c r="A70" s="10"/>
      <c r="B70" s="10"/>
      <c r="C70" s="89" t="s">
        <v>29</v>
      </c>
      <c r="D70" s="89"/>
      <c r="E70" s="89"/>
      <c r="F70" s="89"/>
      <c r="G70" s="89"/>
      <c r="H70" s="91"/>
      <c r="I70" s="14"/>
    </row>
    <row r="71" spans="1:9" ht="17.100000000000001" customHeight="1" x14ac:dyDescent="0.2">
      <c r="A71" s="10"/>
      <c r="B71" s="10"/>
      <c r="C71" s="89" t="s">
        <v>30</v>
      </c>
      <c r="D71" s="89"/>
      <c r="E71" s="89"/>
      <c r="F71" s="89"/>
      <c r="G71" s="89"/>
      <c r="H71" s="91"/>
      <c r="I71" s="14"/>
    </row>
    <row r="72" spans="1:9" ht="17.100000000000001" customHeight="1" x14ac:dyDescent="0.2">
      <c r="A72" s="10"/>
      <c r="B72" s="10"/>
      <c r="C72" s="89" t="s">
        <v>31</v>
      </c>
      <c r="D72" s="89"/>
      <c r="E72" s="89"/>
      <c r="F72" s="89"/>
      <c r="G72" s="89"/>
      <c r="H72" s="91"/>
      <c r="I72" s="14"/>
    </row>
    <row r="73" spans="1:9" ht="17.100000000000001" customHeight="1" x14ac:dyDescent="0.2">
      <c r="A73" s="13"/>
      <c r="B73" s="13" t="s">
        <v>32</v>
      </c>
      <c r="C73" s="13"/>
      <c r="D73" s="13"/>
      <c r="E73" s="13"/>
      <c r="F73" s="13"/>
      <c r="G73" s="13"/>
      <c r="H73" s="69"/>
      <c r="I73" s="65">
        <f>SUM(H74:H80)</f>
        <v>0</v>
      </c>
    </row>
    <row r="74" spans="1:9" ht="17.100000000000001" customHeight="1" x14ac:dyDescent="0.2">
      <c r="A74" s="10"/>
      <c r="B74" s="10"/>
      <c r="C74" s="10" t="s">
        <v>33</v>
      </c>
      <c r="D74" s="10"/>
      <c r="E74" s="10"/>
      <c r="F74" s="10"/>
      <c r="G74" s="10"/>
      <c r="H74" s="67"/>
      <c r="I74" s="14"/>
    </row>
    <row r="75" spans="1:9" ht="17.100000000000001" customHeight="1" x14ac:dyDescent="0.2">
      <c r="A75" s="10"/>
      <c r="B75" s="10"/>
      <c r="C75" s="10" t="s">
        <v>34</v>
      </c>
      <c r="D75" s="10"/>
      <c r="E75" s="10"/>
      <c r="F75" s="10"/>
      <c r="G75" s="10"/>
      <c r="H75" s="68"/>
      <c r="I75" s="14"/>
    </row>
    <row r="76" spans="1:9" ht="17.100000000000001" customHeight="1" x14ac:dyDescent="0.2">
      <c r="A76" s="10"/>
      <c r="B76" s="10"/>
      <c r="C76" s="10" t="s">
        <v>122</v>
      </c>
      <c r="D76" s="10"/>
      <c r="E76" s="10"/>
      <c r="F76" s="10"/>
      <c r="G76" s="10"/>
      <c r="H76" s="68"/>
      <c r="I76" s="14"/>
    </row>
    <row r="77" spans="1:9" ht="17.100000000000001" customHeight="1" x14ac:dyDescent="0.2">
      <c r="A77" s="10"/>
      <c r="B77" s="10"/>
      <c r="C77" s="10" t="s">
        <v>35</v>
      </c>
      <c r="D77" s="10"/>
      <c r="E77" s="10"/>
      <c r="F77" s="10"/>
      <c r="G77" s="10"/>
      <c r="H77" s="68"/>
      <c r="I77" s="14"/>
    </row>
    <row r="78" spans="1:9" ht="17.100000000000001" customHeight="1" x14ac:dyDescent="0.2">
      <c r="A78" s="10"/>
      <c r="B78" s="10"/>
      <c r="C78" s="10" t="s">
        <v>36</v>
      </c>
      <c r="D78" s="10"/>
      <c r="E78" s="10"/>
      <c r="F78" s="10"/>
      <c r="G78" s="10"/>
      <c r="H78" s="68"/>
      <c r="I78" s="14"/>
    </row>
    <row r="79" spans="1:9" ht="17.100000000000001" customHeight="1" x14ac:dyDescent="0.2">
      <c r="A79" s="10"/>
      <c r="B79" s="10"/>
      <c r="C79" s="10" t="s">
        <v>37</v>
      </c>
      <c r="D79" s="10"/>
      <c r="E79" s="10"/>
      <c r="F79" s="10"/>
      <c r="G79" s="10"/>
      <c r="H79" s="68"/>
      <c r="I79" s="14"/>
    </row>
    <row r="80" spans="1:9" ht="17.100000000000001" customHeight="1" x14ac:dyDescent="0.2">
      <c r="A80" s="10"/>
      <c r="B80" s="10"/>
      <c r="C80" s="10" t="s">
        <v>38</v>
      </c>
      <c r="D80" s="10"/>
      <c r="E80" s="10"/>
      <c r="F80" s="10"/>
      <c r="G80" s="10"/>
      <c r="H80" s="68"/>
      <c r="I80" s="14"/>
    </row>
    <row r="81" spans="1:10" ht="17.100000000000001" customHeight="1" x14ac:dyDescent="0.2">
      <c r="A81" s="10"/>
      <c r="B81" s="10"/>
      <c r="C81" s="10"/>
      <c r="D81" s="10"/>
      <c r="E81" s="10"/>
      <c r="F81" s="10"/>
      <c r="G81" s="10"/>
      <c r="H81" s="17"/>
      <c r="I81" s="14"/>
    </row>
    <row r="82" spans="1:10" ht="17.100000000000001" customHeight="1" x14ac:dyDescent="0.25">
      <c r="A82" s="173" t="s">
        <v>39</v>
      </c>
      <c r="B82" s="174"/>
      <c r="C82" s="174"/>
      <c r="D82" s="174"/>
      <c r="E82" s="174"/>
      <c r="F82" s="174"/>
      <c r="G82" s="174"/>
      <c r="H82" s="174"/>
      <c r="I82" s="174"/>
      <c r="J82" s="64">
        <f>SUM(I83:I84)</f>
        <v>0</v>
      </c>
    </row>
    <row r="83" spans="1:10" ht="17.100000000000001" customHeight="1" x14ac:dyDescent="0.2">
      <c r="B83" s="92" t="s">
        <v>40</v>
      </c>
      <c r="C83" s="93"/>
      <c r="D83" s="94"/>
      <c r="E83" s="94"/>
      <c r="F83" s="94"/>
      <c r="G83" s="94"/>
      <c r="H83" s="95"/>
      <c r="I83" s="96"/>
    </row>
    <row r="84" spans="1:10" ht="17.100000000000001" customHeight="1" x14ac:dyDescent="0.2">
      <c r="B84" s="92" t="s">
        <v>139</v>
      </c>
      <c r="C84" s="93"/>
      <c r="D84" s="94"/>
      <c r="E84" s="94"/>
      <c r="F84" s="94"/>
      <c r="G84" s="94"/>
      <c r="H84" s="95"/>
      <c r="I84" s="96"/>
    </row>
    <row r="85" spans="1:10" ht="17.100000000000001" customHeight="1" x14ac:dyDescent="0.2">
      <c r="A85" s="10"/>
      <c r="B85" s="14"/>
      <c r="C85" s="14"/>
      <c r="D85" s="14"/>
      <c r="E85" s="14"/>
      <c r="F85" s="14"/>
      <c r="G85" s="14"/>
      <c r="H85" s="14"/>
      <c r="I85" s="14"/>
    </row>
    <row r="86" spans="1:10" ht="17.100000000000001" customHeight="1" x14ac:dyDescent="0.25">
      <c r="A86" s="173" t="s">
        <v>41</v>
      </c>
      <c r="B86" s="174"/>
      <c r="C86" s="174"/>
      <c r="D86" s="174"/>
      <c r="E86" s="174"/>
      <c r="F86" s="174"/>
      <c r="G86" s="174"/>
      <c r="H86" s="174"/>
      <c r="I86" s="174"/>
      <c r="J86" s="64">
        <f>SUM(I87,I90,I91,I92)</f>
        <v>0</v>
      </c>
    </row>
    <row r="87" spans="1:10" ht="17.100000000000001" customHeight="1" x14ac:dyDescent="0.2">
      <c r="B87" s="18" t="s">
        <v>42</v>
      </c>
      <c r="C87" s="19"/>
      <c r="D87" s="14"/>
      <c r="E87" s="14"/>
      <c r="F87" s="14"/>
      <c r="G87" s="14" t="s">
        <v>97</v>
      </c>
      <c r="H87" s="14"/>
      <c r="I87" s="66">
        <f>SUM(G88:G89)</f>
        <v>0</v>
      </c>
    </row>
    <row r="88" spans="1:10" ht="17.100000000000001" customHeight="1" x14ac:dyDescent="0.2">
      <c r="B88" s="18"/>
      <c r="C88" s="78" t="s">
        <v>102</v>
      </c>
      <c r="D88" s="80"/>
      <c r="E88" s="80"/>
      <c r="F88" s="14"/>
      <c r="G88" s="67"/>
      <c r="H88" s="14"/>
      <c r="I88" s="82"/>
    </row>
    <row r="89" spans="1:10" ht="17.100000000000001" customHeight="1" x14ac:dyDescent="0.2">
      <c r="B89" s="18"/>
      <c r="C89" s="79" t="s">
        <v>102</v>
      </c>
      <c r="D89" s="81"/>
      <c r="E89" s="81"/>
      <c r="F89" s="14"/>
      <c r="G89" s="68"/>
      <c r="H89" s="14"/>
      <c r="I89" s="82"/>
    </row>
    <row r="90" spans="1:10" ht="17.100000000000001" customHeight="1" x14ac:dyDescent="0.2">
      <c r="B90" s="18" t="s">
        <v>156</v>
      </c>
      <c r="C90" s="19"/>
      <c r="D90" s="14"/>
      <c r="E90" s="14"/>
      <c r="F90" s="14"/>
      <c r="G90" s="14"/>
      <c r="H90" s="14"/>
      <c r="I90" s="120"/>
    </row>
    <row r="91" spans="1:10" ht="17.100000000000001" customHeight="1" x14ac:dyDescent="0.2">
      <c r="B91" s="18" t="s">
        <v>43</v>
      </c>
      <c r="C91" s="19"/>
      <c r="D91" s="14"/>
      <c r="E91" s="14"/>
      <c r="F91" s="14"/>
      <c r="G91" s="14"/>
      <c r="H91" s="14"/>
      <c r="I91" s="65"/>
    </row>
    <row r="92" spans="1:10" ht="17.100000000000001" customHeight="1" x14ac:dyDescent="0.2">
      <c r="B92" s="18" t="s">
        <v>44</v>
      </c>
      <c r="C92" s="19"/>
      <c r="D92" s="14"/>
      <c r="E92" s="14"/>
      <c r="F92" s="14"/>
      <c r="G92" s="14"/>
      <c r="H92" s="14"/>
      <c r="I92" s="65"/>
    </row>
    <row r="93" spans="1:10" ht="17.100000000000001" customHeight="1" x14ac:dyDescent="0.2">
      <c r="B93" s="14"/>
      <c r="C93" s="14"/>
      <c r="D93" s="14"/>
      <c r="E93" s="14"/>
      <c r="F93" s="14"/>
      <c r="G93" s="14"/>
      <c r="H93" s="14"/>
      <c r="I93" s="14"/>
    </row>
    <row r="94" spans="1:10" ht="17.100000000000001" customHeight="1" x14ac:dyDescent="0.25">
      <c r="A94" s="173" t="s">
        <v>141</v>
      </c>
      <c r="B94" s="174"/>
      <c r="C94" s="174"/>
      <c r="D94" s="174"/>
      <c r="E94" s="174"/>
      <c r="F94" s="174"/>
      <c r="G94" s="174"/>
      <c r="H94" s="174"/>
      <c r="I94" s="174"/>
      <c r="J94" s="64">
        <f>SUM(I95,I99,I104)</f>
        <v>0</v>
      </c>
    </row>
    <row r="95" spans="1:10" ht="17.100000000000001" customHeight="1" x14ac:dyDescent="0.2">
      <c r="B95" s="18" t="s">
        <v>123</v>
      </c>
      <c r="C95" s="18"/>
      <c r="I95" s="65">
        <f>SUM(H96:H98)</f>
        <v>0</v>
      </c>
    </row>
    <row r="96" spans="1:10" ht="17.100000000000001" customHeight="1" x14ac:dyDescent="0.2">
      <c r="B96" s="18"/>
      <c r="C96" s="10" t="s">
        <v>263</v>
      </c>
      <c r="H96" s="67"/>
      <c r="I96" s="14"/>
    </row>
    <row r="97" spans="1:10" ht="17.100000000000001" customHeight="1" x14ac:dyDescent="0.2">
      <c r="B97" s="18"/>
      <c r="C97" s="10" t="s">
        <v>264</v>
      </c>
      <c r="H97" s="68"/>
      <c r="I97" s="14"/>
    </row>
    <row r="98" spans="1:10" ht="17.100000000000001" customHeight="1" x14ac:dyDescent="0.2">
      <c r="B98" s="18"/>
      <c r="C98" s="10" t="s">
        <v>265</v>
      </c>
      <c r="H98" s="68"/>
      <c r="I98" s="17"/>
    </row>
    <row r="99" spans="1:10" ht="17.100000000000001" customHeight="1" x14ac:dyDescent="0.2">
      <c r="B99" s="18" t="s">
        <v>127</v>
      </c>
      <c r="C99" s="18"/>
      <c r="H99" s="8"/>
      <c r="I99" s="65">
        <f>SUM(H100:H103)</f>
        <v>0</v>
      </c>
    </row>
    <row r="100" spans="1:10" ht="17.100000000000001" customHeight="1" x14ac:dyDescent="0.2">
      <c r="A100" s="10"/>
      <c r="B100" s="10"/>
      <c r="C100" s="10" t="s">
        <v>124</v>
      </c>
      <c r="D100" s="10"/>
      <c r="E100" s="10"/>
      <c r="F100" s="10"/>
      <c r="G100" s="10"/>
      <c r="H100" s="67"/>
      <c r="I100" s="14"/>
    </row>
    <row r="101" spans="1:10" ht="17.100000000000001" customHeight="1" x14ac:dyDescent="0.2">
      <c r="A101" s="10"/>
      <c r="B101" s="10"/>
      <c r="C101" s="10" t="s">
        <v>125</v>
      </c>
      <c r="D101" s="10"/>
      <c r="E101" s="10"/>
      <c r="F101" s="10"/>
      <c r="G101" s="10"/>
      <c r="H101" s="68"/>
      <c r="I101" s="14"/>
    </row>
    <row r="102" spans="1:10" ht="17.100000000000001" customHeight="1" x14ac:dyDescent="0.2">
      <c r="A102" s="10"/>
      <c r="B102" s="10"/>
      <c r="C102" s="10" t="s">
        <v>126</v>
      </c>
      <c r="D102" s="10"/>
      <c r="E102" s="10"/>
      <c r="F102" s="10"/>
      <c r="G102" s="10"/>
      <c r="H102" s="68"/>
      <c r="I102" s="14"/>
    </row>
    <row r="103" spans="1:10" ht="17.100000000000001" customHeight="1" x14ac:dyDescent="0.2">
      <c r="A103" s="10"/>
      <c r="B103" s="10"/>
      <c r="C103" s="10" t="s">
        <v>152</v>
      </c>
      <c r="D103" s="10"/>
      <c r="E103" s="10"/>
      <c r="F103" s="10"/>
      <c r="G103" s="10"/>
      <c r="H103" s="68"/>
      <c r="I103" s="17"/>
    </row>
    <row r="104" spans="1:10" ht="17.100000000000001" customHeight="1" x14ac:dyDescent="0.2">
      <c r="B104" s="18" t="s">
        <v>128</v>
      </c>
      <c r="C104" s="18"/>
      <c r="I104" s="65">
        <f>SUM(H105:H107)</f>
        <v>0</v>
      </c>
    </row>
    <row r="105" spans="1:10" ht="17.100000000000001" customHeight="1" x14ac:dyDescent="0.2">
      <c r="B105" s="18"/>
      <c r="C105" s="10" t="s">
        <v>129</v>
      </c>
      <c r="D105" s="10"/>
      <c r="E105" s="10"/>
      <c r="F105" s="10"/>
      <c r="G105" s="10"/>
      <c r="H105" s="67"/>
      <c r="I105" s="14"/>
    </row>
    <row r="106" spans="1:10" ht="17.100000000000001" customHeight="1" x14ac:dyDescent="0.2">
      <c r="B106" s="18"/>
      <c r="C106" s="10" t="s">
        <v>130</v>
      </c>
      <c r="D106" s="10"/>
      <c r="E106" s="10"/>
      <c r="F106" s="10"/>
      <c r="G106" s="10"/>
      <c r="H106" s="68"/>
      <c r="I106" s="14"/>
    </row>
    <row r="107" spans="1:10" ht="17.100000000000001" customHeight="1" x14ac:dyDescent="0.2">
      <c r="B107" s="18"/>
      <c r="C107" s="10" t="s">
        <v>131</v>
      </c>
      <c r="D107" s="10"/>
      <c r="E107" s="10"/>
      <c r="F107" s="10"/>
      <c r="G107" s="10"/>
      <c r="H107" s="68"/>
      <c r="I107" s="14"/>
    </row>
    <row r="108" spans="1:10" ht="17.100000000000001" customHeight="1" x14ac:dyDescent="0.2"/>
    <row r="109" spans="1:10" ht="17.100000000000001" customHeight="1" x14ac:dyDescent="0.25">
      <c r="A109" s="173" t="s">
        <v>45</v>
      </c>
      <c r="B109" s="174"/>
      <c r="C109" s="174"/>
      <c r="D109" s="174"/>
      <c r="E109" s="174"/>
      <c r="F109" s="174"/>
      <c r="G109" s="174"/>
      <c r="H109" s="174"/>
      <c r="I109" s="174"/>
      <c r="J109" s="64">
        <f>SUM(I110:I111)</f>
        <v>0</v>
      </c>
    </row>
    <row r="110" spans="1:10" ht="17.100000000000001" customHeight="1" x14ac:dyDescent="0.2">
      <c r="B110" s="18" t="s">
        <v>46</v>
      </c>
      <c r="C110" s="18"/>
      <c r="I110" s="65"/>
    </row>
    <row r="111" spans="1:10" ht="17.100000000000001" customHeight="1" x14ac:dyDescent="0.2">
      <c r="B111" s="18" t="s">
        <v>47</v>
      </c>
      <c r="C111" s="18"/>
      <c r="I111" s="65"/>
    </row>
    <row r="112" spans="1:10" ht="17.100000000000001" customHeight="1" x14ac:dyDescent="0.2">
      <c r="B112" s="18"/>
      <c r="C112" s="18"/>
      <c r="I112" s="97"/>
    </row>
    <row r="113" spans="1:10" ht="17.100000000000001" customHeight="1" x14ac:dyDescent="0.25">
      <c r="A113" s="173" t="s">
        <v>146</v>
      </c>
      <c r="B113" s="174"/>
      <c r="C113" s="174"/>
      <c r="D113" s="174"/>
      <c r="E113" s="174"/>
      <c r="F113" s="174"/>
      <c r="G113" s="174"/>
      <c r="H113" s="174"/>
      <c r="I113" s="174"/>
      <c r="J113" s="64">
        <f>SUM(I114:I118)</f>
        <v>0</v>
      </c>
    </row>
    <row r="114" spans="1:10" ht="17.100000000000001" customHeight="1" x14ac:dyDescent="0.2">
      <c r="B114" s="18" t="s">
        <v>147</v>
      </c>
      <c r="C114" s="18"/>
      <c r="I114" s="65"/>
    </row>
    <row r="115" spans="1:10" ht="17.100000000000001" customHeight="1" x14ac:dyDescent="0.2">
      <c r="B115" s="18" t="s">
        <v>148</v>
      </c>
      <c r="C115" s="18"/>
      <c r="I115" s="65"/>
    </row>
    <row r="116" spans="1:10" ht="17.100000000000001" customHeight="1" x14ac:dyDescent="0.2">
      <c r="B116" s="18" t="s">
        <v>149</v>
      </c>
      <c r="C116" s="18"/>
      <c r="I116" s="65"/>
    </row>
    <row r="117" spans="1:10" ht="17.100000000000001" customHeight="1" x14ac:dyDescent="0.2">
      <c r="B117" s="18" t="s">
        <v>150</v>
      </c>
      <c r="C117" s="18"/>
      <c r="I117" s="66"/>
    </row>
    <row r="118" spans="1:10" ht="17.100000000000001" customHeight="1" x14ac:dyDescent="0.2">
      <c r="B118" s="18" t="s">
        <v>151</v>
      </c>
      <c r="C118" s="18"/>
      <c r="I118" s="66"/>
    </row>
    <row r="119" spans="1:10" ht="17.100000000000001" customHeight="1" x14ac:dyDescent="0.2">
      <c r="B119" s="18"/>
      <c r="C119" s="18"/>
      <c r="I119" s="66"/>
    </row>
    <row r="120" spans="1:10" ht="17.100000000000001" customHeight="1" x14ac:dyDescent="0.25">
      <c r="A120" s="194" t="s">
        <v>236</v>
      </c>
      <c r="B120" s="169"/>
      <c r="C120" s="169"/>
      <c r="D120" s="169"/>
      <c r="E120" s="169"/>
      <c r="F120" s="169"/>
      <c r="G120" s="169"/>
      <c r="H120" s="169"/>
      <c r="I120" s="170"/>
      <c r="J120" s="64"/>
    </row>
    <row r="121" spans="1:10" ht="17.100000000000001" customHeight="1" x14ac:dyDescent="0.2">
      <c r="B121" s="18"/>
      <c r="C121" s="18"/>
      <c r="I121" s="97"/>
    </row>
    <row r="122" spans="1:10" ht="17.100000000000001" customHeight="1" x14ac:dyDescent="0.25">
      <c r="A122" s="173" t="s">
        <v>228</v>
      </c>
      <c r="B122" s="174"/>
      <c r="C122" s="174"/>
      <c r="D122" s="174"/>
      <c r="E122" s="174"/>
      <c r="F122" s="174"/>
      <c r="G122" s="174"/>
      <c r="H122" s="200"/>
      <c r="I122" s="174"/>
      <c r="J122" s="64">
        <f>SUM(I123:I124)</f>
        <v>0</v>
      </c>
    </row>
    <row r="123" spans="1:10" ht="17.100000000000001" customHeight="1" x14ac:dyDescent="0.2">
      <c r="B123" s="18" t="s">
        <v>229</v>
      </c>
      <c r="C123" s="18"/>
      <c r="H123" s="119"/>
      <c r="I123" s="66">
        <f>SUM(H124:H127)</f>
        <v>0</v>
      </c>
    </row>
    <row r="124" spans="1:10" ht="17.100000000000001" customHeight="1" x14ac:dyDescent="0.2">
      <c r="C124" s="10" t="s">
        <v>230</v>
      </c>
      <c r="H124" s="67"/>
      <c r="I124" s="97"/>
    </row>
    <row r="125" spans="1:10" ht="17.100000000000001" customHeight="1" x14ac:dyDescent="0.2">
      <c r="B125" s="18"/>
      <c r="C125" s="10" t="s">
        <v>231</v>
      </c>
      <c r="H125" s="67"/>
    </row>
    <row r="126" spans="1:10" ht="17.100000000000001" customHeight="1" x14ac:dyDescent="0.2">
      <c r="B126" s="18"/>
      <c r="C126" s="10" t="s">
        <v>232</v>
      </c>
      <c r="H126" s="67"/>
    </row>
    <row r="127" spans="1:10" ht="17.100000000000001" customHeight="1" x14ac:dyDescent="0.2">
      <c r="B127" s="18"/>
      <c r="C127" s="10" t="s">
        <v>233</v>
      </c>
      <c r="H127" s="67"/>
    </row>
    <row r="128" spans="1:10" ht="17.100000000000001" customHeight="1" x14ac:dyDescent="0.2"/>
    <row r="129" spans="1:10" ht="27" customHeight="1" x14ac:dyDescent="0.25">
      <c r="A129" s="180" t="s">
        <v>48</v>
      </c>
      <c r="B129" s="180"/>
      <c r="C129" s="180"/>
      <c r="D129" s="180"/>
      <c r="E129" s="180"/>
      <c r="F129" s="180"/>
      <c r="G129" s="180"/>
      <c r="H129" s="180"/>
      <c r="I129" s="180"/>
      <c r="J129" s="20">
        <f>SUM(J109,J94,J86,J82,J56,J50,J113,J122,J120)</f>
        <v>0</v>
      </c>
    </row>
    <row r="130" spans="1:10" ht="18" x14ac:dyDescent="0.25">
      <c r="A130" s="88"/>
      <c r="B130" s="88"/>
      <c r="C130" s="88"/>
      <c r="D130" s="88"/>
      <c r="E130" s="88"/>
      <c r="F130" s="88"/>
      <c r="G130" s="88"/>
      <c r="H130" s="88"/>
      <c r="I130" s="88"/>
      <c r="J130" s="102"/>
    </row>
    <row r="131" spans="1:10" ht="15.75" x14ac:dyDescent="0.25">
      <c r="A131" s="191" t="s">
        <v>142</v>
      </c>
      <c r="B131" s="161"/>
      <c r="C131" s="161"/>
      <c r="D131" s="161"/>
      <c r="E131" s="161"/>
      <c r="F131" s="161"/>
      <c r="G131" s="161"/>
      <c r="H131" s="161"/>
      <c r="I131" s="161"/>
      <c r="J131" s="161"/>
    </row>
    <row r="132" spans="1:10" ht="15.75" x14ac:dyDescent="0.25">
      <c r="A132" s="191" t="s">
        <v>145</v>
      </c>
      <c r="B132" s="161"/>
      <c r="C132" s="161"/>
      <c r="D132" s="161"/>
      <c r="E132" s="161"/>
      <c r="F132" s="161"/>
      <c r="G132" s="161"/>
      <c r="H132" s="161"/>
      <c r="I132" s="161"/>
      <c r="J132" s="161"/>
    </row>
    <row r="133" spans="1:10" ht="21.95" customHeight="1" x14ac:dyDescent="0.2"/>
    <row r="134" spans="1:10" ht="21.95" customHeight="1" x14ac:dyDescent="0.2">
      <c r="A134" s="192" t="s">
        <v>49</v>
      </c>
      <c r="B134" s="192"/>
      <c r="C134" s="192"/>
      <c r="D134" s="192"/>
      <c r="E134" s="192"/>
      <c r="F134" s="192"/>
      <c r="G134" s="192"/>
      <c r="H134" s="193"/>
      <c r="I134" s="21" t="s">
        <v>50</v>
      </c>
      <c r="J134" s="4"/>
    </row>
    <row r="135" spans="1:10" ht="21.95" customHeight="1" x14ac:dyDescent="0.2">
      <c r="A135" s="169"/>
      <c r="B135" s="169"/>
      <c r="C135" s="169"/>
      <c r="D135" s="169"/>
      <c r="E135" s="169"/>
      <c r="F135" s="169"/>
      <c r="G135" s="169"/>
      <c r="H135" s="170"/>
      <c r="I135" s="71"/>
      <c r="J135" s="7"/>
    </row>
    <row r="136" spans="1:10" ht="21.95" customHeight="1" x14ac:dyDescent="0.2">
      <c r="A136" s="169"/>
      <c r="B136" s="169"/>
      <c r="C136" s="169"/>
      <c r="D136" s="169"/>
      <c r="E136" s="169"/>
      <c r="F136" s="169"/>
      <c r="G136" s="169"/>
      <c r="H136" s="170"/>
      <c r="I136" s="71"/>
      <c r="J136" s="7"/>
    </row>
    <row r="137" spans="1:10" ht="21.95" customHeight="1" x14ac:dyDescent="0.2">
      <c r="A137" s="169"/>
      <c r="B137" s="169"/>
      <c r="C137" s="169"/>
      <c r="D137" s="169"/>
      <c r="E137" s="169"/>
      <c r="F137" s="169"/>
      <c r="G137" s="169"/>
      <c r="H137" s="170"/>
      <c r="I137" s="71"/>
      <c r="J137" s="7"/>
    </row>
    <row r="138" spans="1:10" ht="21.95" customHeight="1" x14ac:dyDescent="0.2">
      <c r="A138" s="167"/>
      <c r="B138" s="167"/>
      <c r="C138" s="167"/>
      <c r="D138" s="167"/>
      <c r="E138" s="167"/>
      <c r="F138" s="167"/>
      <c r="G138" s="167"/>
      <c r="H138" s="168"/>
      <c r="I138" s="72"/>
      <c r="J138" s="7"/>
    </row>
    <row r="139" spans="1:10" ht="21.95" customHeight="1" x14ac:dyDescent="0.2">
      <c r="A139" s="167"/>
      <c r="B139" s="167"/>
      <c r="C139" s="167"/>
      <c r="D139" s="167"/>
      <c r="E139" s="167"/>
      <c r="F139" s="167"/>
      <c r="G139" s="167"/>
      <c r="H139" s="168"/>
      <c r="I139" s="73"/>
      <c r="J139" s="7"/>
    </row>
    <row r="140" spans="1:10" ht="21.95" customHeight="1" x14ac:dyDescent="0.2">
      <c r="A140" s="169"/>
      <c r="B140" s="169"/>
      <c r="C140" s="169"/>
      <c r="D140" s="169"/>
      <c r="E140" s="169"/>
      <c r="F140" s="169"/>
      <c r="G140" s="169"/>
      <c r="H140" s="170"/>
      <c r="I140" s="73"/>
      <c r="J140" s="7"/>
    </row>
    <row r="141" spans="1:10" ht="21.95" customHeight="1" x14ac:dyDescent="0.2">
      <c r="A141" s="169"/>
      <c r="B141" s="169"/>
      <c r="C141" s="169"/>
      <c r="D141" s="169"/>
      <c r="E141" s="169"/>
      <c r="F141" s="169"/>
      <c r="G141" s="169"/>
      <c r="H141" s="170"/>
      <c r="I141" s="73"/>
      <c r="J141" s="7"/>
    </row>
    <row r="142" spans="1:10" ht="21.95" customHeight="1" x14ac:dyDescent="0.2"/>
    <row r="143" spans="1:10" ht="21.95" customHeight="1" x14ac:dyDescent="0.2">
      <c r="G143" s="171" t="s">
        <v>51</v>
      </c>
      <c r="H143" s="172"/>
      <c r="I143" s="74" t="s">
        <v>52</v>
      </c>
      <c r="J143" s="23"/>
    </row>
    <row r="144" spans="1:10" ht="21.95" customHeight="1" x14ac:dyDescent="0.2">
      <c r="G144" s="24"/>
      <c r="H144" s="24"/>
      <c r="I144" s="101"/>
      <c r="J144" s="16"/>
    </row>
    <row r="145" spans="1:10" ht="14.25" x14ac:dyDescent="0.2">
      <c r="G145" s="24"/>
      <c r="H145" s="24"/>
      <c r="I145" s="101"/>
      <c r="J145" s="16"/>
    </row>
    <row r="146" spans="1:10" ht="14.25" x14ac:dyDescent="0.2">
      <c r="G146" s="24"/>
      <c r="H146" s="24"/>
      <c r="I146" s="101"/>
      <c r="J146" s="16"/>
    </row>
    <row r="147" spans="1:10" ht="15.75" customHeight="1" x14ac:dyDescent="0.2">
      <c r="G147" s="24"/>
      <c r="H147" s="24"/>
      <c r="I147" s="101"/>
      <c r="J147" s="16"/>
    </row>
    <row r="148" spans="1:10" ht="12.75" customHeight="1" x14ac:dyDescent="0.2">
      <c r="G148" s="24"/>
      <c r="H148" s="24"/>
      <c r="I148" s="101"/>
      <c r="J148" s="16"/>
    </row>
    <row r="149" spans="1:10" ht="14.25" customHeight="1" x14ac:dyDescent="0.2">
      <c r="G149" s="24"/>
      <c r="H149" s="24"/>
      <c r="I149" s="101"/>
      <c r="J149" s="16"/>
    </row>
    <row r="150" spans="1:10" ht="17.100000000000001" customHeight="1" x14ac:dyDescent="0.25">
      <c r="A150" s="26" t="s">
        <v>160</v>
      </c>
      <c r="B150" s="25"/>
      <c r="C150" s="25"/>
      <c r="D150" s="25"/>
      <c r="E150" s="25"/>
      <c r="F150" s="25"/>
      <c r="G150" s="25"/>
      <c r="H150" s="25"/>
      <c r="I150" s="25"/>
      <c r="J150" s="27"/>
    </row>
    <row r="151" spans="1:10" s="28" customFormat="1" ht="27" customHeight="1" x14ac:dyDescent="0.2">
      <c r="A151" s="190" t="s">
        <v>53</v>
      </c>
      <c r="B151" s="190"/>
      <c r="C151" s="190"/>
      <c r="D151" s="190"/>
      <c r="E151" s="190"/>
      <c r="F151" s="190"/>
      <c r="G151" s="190"/>
      <c r="H151" s="190"/>
      <c r="I151" s="190"/>
      <c r="J151" s="190"/>
    </row>
    <row r="152" spans="1:10" ht="17.100000000000001" customHeight="1" x14ac:dyDescent="0.2"/>
    <row r="153" spans="1:10" ht="17.100000000000001" customHeight="1" x14ac:dyDescent="0.25">
      <c r="A153" s="173" t="s">
        <v>54</v>
      </c>
      <c r="B153" s="173"/>
      <c r="C153" s="173"/>
      <c r="D153" s="173"/>
      <c r="E153" s="173"/>
      <c r="F153" s="173"/>
      <c r="G153" s="173"/>
      <c r="H153" s="173"/>
      <c r="I153" s="173"/>
      <c r="J153" s="64">
        <f>SUM(I154,I157)</f>
        <v>0</v>
      </c>
    </row>
    <row r="154" spans="1:10" ht="17.100000000000001" customHeight="1" x14ac:dyDescent="0.2">
      <c r="B154" s="18" t="s">
        <v>55</v>
      </c>
      <c r="I154" s="66">
        <f>SUM(H155:H156)</f>
        <v>0</v>
      </c>
    </row>
    <row r="155" spans="1:10" ht="17.100000000000001" customHeight="1" x14ac:dyDescent="0.2">
      <c r="C155" t="s">
        <v>132</v>
      </c>
      <c r="H155" s="67"/>
      <c r="I155" s="70"/>
    </row>
    <row r="156" spans="1:10" ht="17.100000000000001" customHeight="1" x14ac:dyDescent="0.2">
      <c r="C156" t="s">
        <v>133</v>
      </c>
      <c r="H156" s="68"/>
    </row>
    <row r="157" spans="1:10" ht="17.100000000000001" customHeight="1" x14ac:dyDescent="0.2">
      <c r="B157" s="18" t="s">
        <v>161</v>
      </c>
      <c r="I157" s="65"/>
    </row>
    <row r="158" spans="1:10" ht="17.100000000000001" customHeight="1" x14ac:dyDescent="0.2"/>
    <row r="159" spans="1:10" ht="17.100000000000001" customHeight="1" x14ac:dyDescent="0.25">
      <c r="A159" s="173" t="s">
        <v>56</v>
      </c>
      <c r="B159" s="174"/>
      <c r="C159" s="174"/>
      <c r="D159" s="174"/>
      <c r="E159" s="174"/>
      <c r="F159" s="174"/>
      <c r="G159" s="174"/>
      <c r="H159" s="174"/>
      <c r="I159" s="174"/>
      <c r="J159" s="64">
        <f>SUM(I160,I163)</f>
        <v>0</v>
      </c>
    </row>
    <row r="160" spans="1:10" ht="17.100000000000001" customHeight="1" x14ac:dyDescent="0.2">
      <c r="B160" s="18" t="s">
        <v>143</v>
      </c>
      <c r="G160" s="14" t="s">
        <v>97</v>
      </c>
      <c r="I160" s="65">
        <f>SUM(G161:G162)</f>
        <v>0</v>
      </c>
    </row>
    <row r="161" spans="1:10" ht="17.100000000000001" customHeight="1" x14ac:dyDescent="0.2">
      <c r="B161" s="18"/>
      <c r="C161" s="78" t="s">
        <v>134</v>
      </c>
      <c r="D161" s="80"/>
      <c r="E161" s="80"/>
      <c r="F161" s="14"/>
      <c r="G161" s="67"/>
    </row>
    <row r="162" spans="1:10" ht="17.100000000000001" customHeight="1" x14ac:dyDescent="0.2">
      <c r="B162" s="18"/>
      <c r="C162" s="78" t="s">
        <v>134</v>
      </c>
      <c r="D162" s="81"/>
      <c r="E162" s="81"/>
      <c r="F162" s="14"/>
      <c r="G162" s="68"/>
      <c r="I162" s="8"/>
    </row>
    <row r="163" spans="1:10" ht="17.100000000000001" customHeight="1" x14ac:dyDescent="0.2">
      <c r="B163" s="18" t="s">
        <v>57</v>
      </c>
      <c r="G163" s="14" t="s">
        <v>97</v>
      </c>
      <c r="I163" s="65">
        <f>SUM(G164:G165)</f>
        <v>0</v>
      </c>
    </row>
    <row r="164" spans="1:10" ht="17.100000000000001" customHeight="1" x14ac:dyDescent="0.2">
      <c r="B164" s="18"/>
      <c r="C164" s="78" t="s">
        <v>134</v>
      </c>
      <c r="D164" s="80"/>
      <c r="E164" s="80"/>
      <c r="F164" s="14"/>
      <c r="G164" s="67"/>
      <c r="I164" s="97"/>
    </row>
    <row r="165" spans="1:10" ht="17.100000000000001" customHeight="1" x14ac:dyDescent="0.2">
      <c r="B165" s="18"/>
      <c r="C165" s="78" t="s">
        <v>134</v>
      </c>
      <c r="D165" s="81"/>
      <c r="E165" s="81"/>
      <c r="F165" s="14"/>
      <c r="G165" s="68"/>
      <c r="I165" s="97"/>
    </row>
    <row r="166" spans="1:10" ht="17.100000000000001" customHeight="1" x14ac:dyDescent="0.2"/>
    <row r="167" spans="1:10" ht="17.100000000000001" customHeight="1" x14ac:dyDescent="0.25">
      <c r="A167" s="173" t="s">
        <v>58</v>
      </c>
      <c r="B167" s="174"/>
      <c r="C167" s="174"/>
      <c r="D167" s="174"/>
      <c r="E167" s="174"/>
      <c r="F167" s="174"/>
      <c r="G167" s="174"/>
      <c r="H167" s="174"/>
      <c r="I167" s="174"/>
      <c r="J167" s="64">
        <f>SUM(I168,I171)</f>
        <v>0</v>
      </c>
    </row>
    <row r="168" spans="1:10" ht="17.100000000000001" customHeight="1" x14ac:dyDescent="0.2">
      <c r="B168" s="18" t="s">
        <v>59</v>
      </c>
      <c r="I168" s="65">
        <f>SUM(H170)</f>
        <v>0</v>
      </c>
    </row>
    <row r="169" spans="1:10" ht="17.100000000000001" customHeight="1" x14ac:dyDescent="0.2">
      <c r="B169" s="18"/>
      <c r="C169" s="4" t="s">
        <v>103</v>
      </c>
      <c r="D169" s="4"/>
      <c r="E169" s="4"/>
      <c r="F169" s="4"/>
      <c r="G169" s="4"/>
      <c r="I169" s="70"/>
    </row>
    <row r="170" spans="1:10" ht="17.100000000000001" customHeight="1" x14ac:dyDescent="0.2">
      <c r="B170" s="18"/>
      <c r="C170" s="4" t="s">
        <v>104</v>
      </c>
      <c r="D170" s="4"/>
      <c r="E170" s="4"/>
      <c r="F170" s="4" t="s">
        <v>105</v>
      </c>
      <c r="H170" s="75"/>
      <c r="I170" s="70"/>
    </row>
    <row r="171" spans="1:10" ht="17.100000000000001" customHeight="1" x14ac:dyDescent="0.2">
      <c r="B171" s="18" t="s">
        <v>60</v>
      </c>
      <c r="I171" s="65">
        <f>SUM(H172:H174)</f>
        <v>0</v>
      </c>
    </row>
    <row r="172" spans="1:10" ht="17.100000000000001" customHeight="1" x14ac:dyDescent="0.2">
      <c r="C172" t="s">
        <v>113</v>
      </c>
      <c r="H172" s="67"/>
      <c r="I172" s="70"/>
    </row>
    <row r="173" spans="1:10" ht="17.100000000000001" customHeight="1" x14ac:dyDescent="0.2">
      <c r="C173" t="s">
        <v>114</v>
      </c>
      <c r="H173" s="67"/>
      <c r="I173" s="70"/>
    </row>
    <row r="174" spans="1:10" ht="17.100000000000001" customHeight="1" x14ac:dyDescent="0.2">
      <c r="C174" t="s">
        <v>116</v>
      </c>
      <c r="H174" s="67"/>
      <c r="I174" s="70"/>
    </row>
    <row r="175" spans="1:10" ht="17.100000000000001" customHeight="1" x14ac:dyDescent="0.2">
      <c r="B175" s="18"/>
      <c r="C175" t="s">
        <v>115</v>
      </c>
      <c r="I175" s="4"/>
    </row>
    <row r="176" spans="1:10" ht="17.100000000000001" customHeight="1" x14ac:dyDescent="0.25">
      <c r="A176" s="173" t="s">
        <v>61</v>
      </c>
      <c r="B176" s="174"/>
      <c r="C176" s="174"/>
      <c r="D176" s="174"/>
      <c r="E176" s="174"/>
      <c r="F176" s="174"/>
      <c r="G176" s="174"/>
      <c r="H176" s="174"/>
      <c r="I176" s="174"/>
      <c r="J176" s="64">
        <f>SUM(I177:I179)</f>
        <v>0</v>
      </c>
    </row>
    <row r="177" spans="1:10" ht="17.100000000000001" customHeight="1" x14ac:dyDescent="0.2">
      <c r="B177" s="18" t="s">
        <v>144</v>
      </c>
      <c r="I177" s="65"/>
    </row>
    <row r="178" spans="1:10" ht="17.100000000000001" customHeight="1" x14ac:dyDescent="0.2">
      <c r="B178" s="18" t="s">
        <v>62</v>
      </c>
      <c r="I178" s="65"/>
    </row>
    <row r="179" spans="1:10" ht="17.100000000000001" customHeight="1" x14ac:dyDescent="0.2">
      <c r="B179" s="18" t="s">
        <v>106</v>
      </c>
      <c r="I179" s="65"/>
    </row>
    <row r="180" spans="1:10" ht="17.100000000000001" customHeight="1" x14ac:dyDescent="0.2">
      <c r="B180" s="18"/>
      <c r="I180" s="7"/>
    </row>
    <row r="181" spans="1:10" ht="17.100000000000001" customHeight="1" x14ac:dyDescent="0.25">
      <c r="A181" s="173" t="s">
        <v>63</v>
      </c>
      <c r="B181" s="174"/>
      <c r="C181" s="174"/>
      <c r="D181" s="174"/>
      <c r="E181" s="174"/>
      <c r="F181" s="174"/>
      <c r="G181" s="174"/>
      <c r="H181" s="174"/>
      <c r="I181" s="174"/>
      <c r="J181" s="64">
        <f>SUM(I182:I183)</f>
        <v>0</v>
      </c>
    </row>
    <row r="182" spans="1:10" ht="17.100000000000001" customHeight="1" x14ac:dyDescent="0.2">
      <c r="B182" s="18" t="s">
        <v>157</v>
      </c>
      <c r="I182" s="65"/>
    </row>
    <row r="183" spans="1:10" ht="17.100000000000001" customHeight="1" x14ac:dyDescent="0.2">
      <c r="B183" s="18" t="s">
        <v>64</v>
      </c>
      <c r="I183" s="65"/>
    </row>
    <row r="184" spans="1:10" ht="17.100000000000001" customHeight="1" x14ac:dyDescent="0.2">
      <c r="B184" s="18"/>
      <c r="I184" s="8"/>
    </row>
    <row r="185" spans="1:10" ht="17.100000000000001" customHeight="1" x14ac:dyDescent="0.25">
      <c r="A185" s="194" t="s">
        <v>65</v>
      </c>
      <c r="B185" s="169"/>
      <c r="C185" s="169"/>
      <c r="D185" s="169"/>
      <c r="E185" s="169"/>
      <c r="F185" s="169"/>
      <c r="G185" s="169"/>
      <c r="H185" s="169"/>
      <c r="I185" s="170"/>
      <c r="J185" s="64">
        <f>SUM(I186,I189,I190,I191,I192)</f>
        <v>0</v>
      </c>
    </row>
    <row r="186" spans="1:10" ht="17.100000000000001" customHeight="1" x14ac:dyDescent="0.2">
      <c r="B186" s="18" t="s">
        <v>112</v>
      </c>
      <c r="C186" s="18"/>
      <c r="D186" s="18"/>
      <c r="I186" s="65">
        <f>SUM(H187:H188)</f>
        <v>0</v>
      </c>
    </row>
    <row r="187" spans="1:10" ht="17.100000000000001" customHeight="1" x14ac:dyDescent="0.2">
      <c r="C187" t="s">
        <v>117</v>
      </c>
      <c r="H187" s="67"/>
      <c r="I187" s="70"/>
    </row>
    <row r="188" spans="1:10" ht="17.100000000000001" customHeight="1" x14ac:dyDescent="0.2">
      <c r="C188" t="s">
        <v>118</v>
      </c>
      <c r="H188" s="67"/>
      <c r="I188" s="70"/>
    </row>
    <row r="189" spans="1:10" ht="17.100000000000001" customHeight="1" x14ac:dyDescent="0.2">
      <c r="B189" s="18" t="s">
        <v>66</v>
      </c>
      <c r="C189" s="18"/>
      <c r="D189" s="18"/>
      <c r="I189" s="65"/>
    </row>
    <row r="190" spans="1:10" ht="17.100000000000001" customHeight="1" x14ac:dyDescent="0.2">
      <c r="B190" s="18" t="s">
        <v>67</v>
      </c>
      <c r="C190" s="18"/>
      <c r="D190" s="18"/>
      <c r="I190" s="65"/>
    </row>
    <row r="191" spans="1:10" ht="17.100000000000001" customHeight="1" x14ac:dyDescent="0.2">
      <c r="B191" s="18" t="s">
        <v>135</v>
      </c>
      <c r="C191" s="18"/>
      <c r="D191" s="18"/>
      <c r="I191" s="65"/>
    </row>
    <row r="192" spans="1:10" ht="17.100000000000001" customHeight="1" x14ac:dyDescent="0.2">
      <c r="B192" s="18" t="s">
        <v>68</v>
      </c>
      <c r="I192" s="65">
        <f>SUM(F193:F194)</f>
        <v>0</v>
      </c>
    </row>
    <row r="193" spans="1:10" ht="17.100000000000001" customHeight="1" x14ac:dyDescent="0.2">
      <c r="C193" s="179"/>
      <c r="D193" s="179"/>
      <c r="F193" s="76"/>
      <c r="H193" s="8"/>
    </row>
    <row r="194" spans="1:10" ht="17.100000000000001" customHeight="1" x14ac:dyDescent="0.2">
      <c r="C194" s="179"/>
      <c r="D194" s="179"/>
      <c r="F194" s="76"/>
      <c r="H194" s="8"/>
    </row>
    <row r="195" spans="1:10" ht="17.100000000000001" customHeight="1" x14ac:dyDescent="0.2"/>
    <row r="196" spans="1:10" ht="17.100000000000001" customHeight="1" x14ac:dyDescent="0.25">
      <c r="A196" s="173" t="s">
        <v>69</v>
      </c>
      <c r="B196" s="174"/>
      <c r="C196" s="174"/>
      <c r="D196" s="174"/>
      <c r="E196" s="174"/>
      <c r="F196" s="174"/>
      <c r="G196" s="174"/>
      <c r="H196" s="174"/>
      <c r="I196" s="174"/>
      <c r="J196" s="64">
        <f>SUM(I197)</f>
        <v>0</v>
      </c>
    </row>
    <row r="197" spans="1:10" ht="17.100000000000001" customHeight="1" x14ac:dyDescent="0.2">
      <c r="B197" s="18" t="s">
        <v>137</v>
      </c>
      <c r="I197" s="65">
        <f>SUM(F198:F199)</f>
        <v>0</v>
      </c>
    </row>
    <row r="198" spans="1:10" ht="17.100000000000001" customHeight="1" x14ac:dyDescent="0.2">
      <c r="C198" s="179"/>
      <c r="D198" s="179"/>
      <c r="F198" s="76"/>
      <c r="H198" s="8"/>
    </row>
    <row r="199" spans="1:10" ht="17.100000000000001" customHeight="1" x14ac:dyDescent="0.2">
      <c r="C199" s="179"/>
      <c r="D199" s="179"/>
      <c r="F199" s="76"/>
      <c r="H199" s="8"/>
    </row>
    <row r="200" spans="1:10" ht="17.100000000000001" customHeight="1" x14ac:dyDescent="0.2">
      <c r="A200" s="18"/>
    </row>
    <row r="201" spans="1:10" ht="27" customHeight="1" x14ac:dyDescent="0.25">
      <c r="A201" s="180" t="s">
        <v>70</v>
      </c>
      <c r="B201" s="180"/>
      <c r="C201" s="180"/>
      <c r="D201" s="180"/>
      <c r="E201" s="180"/>
      <c r="F201" s="180"/>
      <c r="G201" s="180"/>
      <c r="H201" s="180"/>
      <c r="I201" s="180"/>
      <c r="J201" s="20">
        <f>SUM(J196,J185,J181,J176,J167,J159,J153)</f>
        <v>0</v>
      </c>
    </row>
    <row r="202" spans="1:10" ht="17.100000000000001" customHeight="1" x14ac:dyDescent="0.2"/>
    <row r="203" spans="1:10" ht="17.100000000000001" customHeight="1" x14ac:dyDescent="0.25">
      <c r="A203" s="181" t="s">
        <v>71</v>
      </c>
      <c r="B203" s="182"/>
      <c r="C203" s="182"/>
      <c r="D203" s="182"/>
      <c r="E203" s="182"/>
      <c r="F203" s="182"/>
      <c r="G203" s="182"/>
      <c r="H203" s="182"/>
      <c r="I203" s="183">
        <f>J201</f>
        <v>0</v>
      </c>
      <c r="J203" s="184"/>
    </row>
    <row r="204" spans="1:10" ht="17.100000000000001" customHeight="1" x14ac:dyDescent="0.25">
      <c r="A204" s="185" t="s">
        <v>72</v>
      </c>
      <c r="B204" s="186"/>
      <c r="C204" s="186"/>
      <c r="D204" s="186"/>
      <c r="E204" s="186"/>
      <c r="F204" s="186"/>
      <c r="G204" s="186"/>
      <c r="H204" s="186"/>
      <c r="I204" s="187">
        <f>J129</f>
        <v>0</v>
      </c>
      <c r="J204" s="188"/>
    </row>
    <row r="205" spans="1:10" ht="17.100000000000001" customHeight="1" x14ac:dyDescent="0.25">
      <c r="A205" s="175" t="s">
        <v>73</v>
      </c>
      <c r="B205" s="176"/>
      <c r="C205" s="176"/>
      <c r="D205" s="176"/>
      <c r="E205" s="176"/>
      <c r="F205" s="176"/>
      <c r="G205" s="176"/>
      <c r="H205" s="176"/>
      <c r="I205" s="177">
        <f>I203-I204</f>
        <v>0</v>
      </c>
      <c r="J205" s="178"/>
    </row>
    <row r="206" spans="1:10" ht="17.100000000000001" customHeight="1" x14ac:dyDescent="0.2"/>
    <row r="207" spans="1:10" ht="17.100000000000001" customHeight="1" x14ac:dyDescent="0.2">
      <c r="A207" s="158" t="s">
        <v>256</v>
      </c>
      <c r="B207" s="159"/>
      <c r="C207" s="159"/>
      <c r="D207" s="159"/>
      <c r="E207" s="159"/>
      <c r="F207" s="159"/>
      <c r="G207" s="159"/>
      <c r="H207" s="159"/>
      <c r="I207" s="159"/>
      <c r="J207" s="160"/>
    </row>
    <row r="208" spans="1:10" ht="17.100000000000001" customHeight="1" x14ac:dyDescent="0.2">
      <c r="A208" s="165" t="s">
        <v>253</v>
      </c>
      <c r="B208" s="166"/>
      <c r="C208" s="166"/>
      <c r="D208" s="166"/>
      <c r="E208" s="166"/>
      <c r="F208" s="166"/>
      <c r="G208" s="166"/>
      <c r="H208" s="166"/>
      <c r="I208" s="149"/>
      <c r="J208" s="150"/>
    </row>
    <row r="209" spans="1:10" ht="17.100000000000001" customHeight="1" x14ac:dyDescent="0.2">
      <c r="A209" s="164" t="s">
        <v>257</v>
      </c>
      <c r="B209" s="142"/>
      <c r="C209" s="142"/>
      <c r="D209" s="142"/>
      <c r="E209" s="142"/>
      <c r="F209" s="142"/>
      <c r="G209" s="142"/>
      <c r="H209" s="142"/>
      <c r="I209" s="162">
        <f>I205</f>
        <v>0</v>
      </c>
      <c r="J209" s="163"/>
    </row>
    <row r="210" spans="1:10" ht="17.100000000000001" customHeight="1" x14ac:dyDescent="0.2">
      <c r="A210" s="154" t="s">
        <v>258</v>
      </c>
      <c r="B210" s="155"/>
      <c r="C210" s="155"/>
      <c r="D210" s="155"/>
      <c r="E210" s="155"/>
      <c r="F210" s="155"/>
      <c r="G210" s="155"/>
      <c r="H210" s="155"/>
      <c r="I210" s="156">
        <f>I208+I209</f>
        <v>0</v>
      </c>
      <c r="J210" s="157"/>
    </row>
    <row r="211" spans="1:10" ht="17.100000000000001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ht="17.100000000000001" customHeight="1" x14ac:dyDescent="0.2">
      <c r="A212" s="18"/>
      <c r="B212" s="18"/>
      <c r="C212" s="158" t="s">
        <v>163</v>
      </c>
      <c r="D212" s="159"/>
      <c r="E212" s="159"/>
      <c r="F212" s="159"/>
      <c r="G212" s="159"/>
      <c r="H212" s="159"/>
      <c r="I212" s="159"/>
      <c r="J212" s="160"/>
    </row>
    <row r="213" spans="1:10" ht="17.100000000000001" customHeight="1" x14ac:dyDescent="0.2">
      <c r="A213" s="18"/>
      <c r="B213" s="18"/>
      <c r="C213" s="29" t="s">
        <v>74</v>
      </c>
      <c r="D213" s="30"/>
      <c r="E213" s="30"/>
      <c r="F213" s="123"/>
      <c r="G213" s="29" t="s">
        <v>98</v>
      </c>
      <c r="H213" s="30"/>
      <c r="I213" s="30"/>
      <c r="J213" s="123"/>
    </row>
    <row r="214" spans="1:10" ht="17.100000000000001" customHeight="1" x14ac:dyDescent="0.2">
      <c r="A214" s="18"/>
      <c r="B214" s="18"/>
      <c r="C214" s="31" t="s">
        <v>158</v>
      </c>
      <c r="D214" s="32"/>
      <c r="E214" s="32"/>
      <c r="F214" s="123"/>
      <c r="G214" s="31" t="s">
        <v>99</v>
      </c>
      <c r="H214" s="32"/>
      <c r="I214" s="32"/>
      <c r="J214" s="123"/>
    </row>
    <row r="215" spans="1:10" ht="17.100000000000001" customHeight="1" x14ac:dyDescent="0.2">
      <c r="A215" s="18"/>
      <c r="B215" s="18"/>
      <c r="C215" s="31" t="s">
        <v>159</v>
      </c>
      <c r="D215" s="32"/>
      <c r="E215" s="32"/>
      <c r="F215" s="123"/>
      <c r="G215" s="31" t="s">
        <v>162</v>
      </c>
      <c r="H215" s="32"/>
      <c r="I215" s="32"/>
      <c r="J215" s="123"/>
    </row>
    <row r="216" spans="1:10" ht="17.100000000000001" customHeight="1" x14ac:dyDescent="0.2">
      <c r="A216" s="18"/>
      <c r="B216" s="18"/>
      <c r="C216" s="31" t="s">
        <v>75</v>
      </c>
      <c r="D216" s="32"/>
      <c r="E216" s="32"/>
      <c r="F216" s="124"/>
      <c r="G216" s="31"/>
      <c r="H216" s="32"/>
      <c r="I216" s="32"/>
      <c r="J216" s="124"/>
    </row>
    <row r="217" spans="1:10" ht="17.100000000000001" customHeight="1" x14ac:dyDescent="0.2">
      <c r="A217" s="18"/>
      <c r="B217" s="18"/>
      <c r="C217" s="33" t="s">
        <v>76</v>
      </c>
      <c r="D217" s="34"/>
      <c r="E217" s="34"/>
      <c r="F217" s="125"/>
      <c r="G217" s="33" t="s">
        <v>225</v>
      </c>
      <c r="H217" s="34"/>
      <c r="I217" s="34"/>
      <c r="J217" s="125"/>
    </row>
    <row r="218" spans="1:10" ht="17.100000000000001" customHeight="1" x14ac:dyDescent="0.2">
      <c r="A218" s="18"/>
      <c r="B218" s="18"/>
      <c r="C218" s="60" t="s">
        <v>100</v>
      </c>
      <c r="D218" s="32"/>
      <c r="E218" s="32"/>
      <c r="F218" s="32"/>
      <c r="G218" s="32"/>
      <c r="H218" s="32"/>
      <c r="I218" s="32"/>
      <c r="J218" s="32"/>
    </row>
    <row r="219" spans="1:10" ht="17.100000000000001" customHeight="1" x14ac:dyDescent="0.2">
      <c r="C219" s="61" t="s">
        <v>101</v>
      </c>
    </row>
    <row r="220" spans="1:10" ht="17.100000000000001" customHeight="1" x14ac:dyDescent="0.2">
      <c r="C220" s="161" t="s">
        <v>254</v>
      </c>
      <c r="D220" s="161"/>
      <c r="E220" s="161"/>
      <c r="F220" s="161"/>
      <c r="G220" s="161"/>
      <c r="H220" s="161"/>
      <c r="I220" s="161"/>
      <c r="J220" s="161"/>
    </row>
    <row r="221" spans="1:10" ht="17.100000000000001" customHeight="1" x14ac:dyDescent="0.2">
      <c r="C221" s="143" t="s">
        <v>251</v>
      </c>
      <c r="D221" s="144"/>
      <c r="E221" s="144"/>
      <c r="F221" s="144"/>
      <c r="G221" s="144"/>
      <c r="H221" s="144"/>
      <c r="I221" s="144"/>
      <c r="J221" s="144"/>
    </row>
    <row r="222" spans="1:10" ht="17.100000000000001" customHeight="1" x14ac:dyDescent="0.2">
      <c r="C222" s="143"/>
      <c r="D222" s="144"/>
      <c r="E222" s="144"/>
      <c r="F222" s="144"/>
      <c r="G222" s="144"/>
      <c r="H222" s="144"/>
      <c r="I222" s="144"/>
      <c r="J222" s="144"/>
    </row>
    <row r="223" spans="1:10" ht="17.100000000000001" customHeight="1" x14ac:dyDescent="0.2">
      <c r="C223" s="145"/>
      <c r="D223" s="146"/>
      <c r="E223" s="146"/>
      <c r="F223" s="146"/>
      <c r="G223" s="146"/>
      <c r="H223" s="146"/>
      <c r="I223" s="146"/>
      <c r="J223" s="146"/>
    </row>
    <row r="224" spans="1:10" ht="17.100000000000001" customHeight="1" x14ac:dyDescent="0.2">
      <c r="C224" s="10"/>
    </row>
    <row r="225" spans="1:10" ht="17.100000000000001" customHeight="1" x14ac:dyDescent="0.2">
      <c r="C225" s="146" t="s">
        <v>226</v>
      </c>
      <c r="D225" s="146"/>
      <c r="E225" s="146"/>
      <c r="F225" s="146"/>
      <c r="G225" s="146"/>
      <c r="H225" s="146"/>
      <c r="I225" s="146"/>
      <c r="J225" s="146"/>
    </row>
    <row r="226" spans="1:10" ht="17.100000000000001" customHeight="1" x14ac:dyDescent="0.25">
      <c r="C226" s="84" t="s">
        <v>227</v>
      </c>
      <c r="D226" s="83"/>
      <c r="E226" s="83"/>
      <c r="F226" s="83"/>
      <c r="G226" s="83"/>
      <c r="H226" s="86"/>
      <c r="I226" s="85"/>
      <c r="J226" s="83"/>
    </row>
    <row r="227" spans="1:10" ht="17.100000000000001" customHeight="1" x14ac:dyDescent="0.2"/>
    <row r="228" spans="1:10" ht="17.100000000000001" customHeight="1" x14ac:dyDescent="0.2">
      <c r="G228" s="147" t="s">
        <v>259</v>
      </c>
      <c r="H228" s="148"/>
      <c r="I228" s="148"/>
      <c r="J228" s="148"/>
    </row>
    <row r="229" spans="1:10" ht="17.100000000000001" customHeight="1" x14ac:dyDescent="0.2">
      <c r="G229" s="151" t="s">
        <v>77</v>
      </c>
      <c r="H229" s="152"/>
      <c r="I229" s="152"/>
      <c r="J229" s="152"/>
    </row>
    <row r="230" spans="1:10" ht="17.100000000000001" customHeight="1" x14ac:dyDescent="0.2"/>
    <row r="231" spans="1:10" ht="17.100000000000001" customHeight="1" x14ac:dyDescent="0.2"/>
    <row r="232" spans="1:10" ht="17.100000000000001" customHeight="1" x14ac:dyDescent="0.2"/>
    <row r="233" spans="1:10" ht="12.95" customHeight="1" x14ac:dyDescent="0.25">
      <c r="A233" s="35" t="s">
        <v>78</v>
      </c>
    </row>
    <row r="234" spans="1:10" ht="12.95" customHeight="1" thickBot="1" x14ac:dyDescent="0.25"/>
    <row r="235" spans="1:10" ht="12.95" customHeight="1" x14ac:dyDescent="0.2">
      <c r="B235" s="36" t="s">
        <v>79</v>
      </c>
      <c r="C235" s="37"/>
      <c r="D235" s="37"/>
      <c r="E235" s="37"/>
      <c r="F235" s="38"/>
      <c r="G235" s="39"/>
      <c r="H235" s="38"/>
      <c r="I235" s="39"/>
      <c r="J235" s="40"/>
    </row>
    <row r="236" spans="1:10" ht="12.95" customHeight="1" x14ac:dyDescent="0.2">
      <c r="B236" s="41"/>
      <c r="C236" s="8"/>
      <c r="D236" s="8"/>
      <c r="E236" s="8"/>
      <c r="F236" s="42"/>
      <c r="G236" s="43"/>
      <c r="H236" s="42"/>
      <c r="I236" s="43"/>
      <c r="J236" s="44"/>
    </row>
    <row r="237" spans="1:10" ht="12.95" customHeight="1" x14ac:dyDescent="0.2">
      <c r="B237" s="41"/>
      <c r="C237" s="8" t="s">
        <v>80</v>
      </c>
      <c r="D237" s="8"/>
      <c r="E237" s="8"/>
      <c r="F237" s="45"/>
      <c r="G237" s="8"/>
      <c r="H237" s="42"/>
      <c r="I237" s="43"/>
      <c r="J237" s="44"/>
    </row>
    <row r="238" spans="1:10" ht="12.95" customHeight="1" x14ac:dyDescent="0.2">
      <c r="B238" s="41"/>
      <c r="C238" s="8" t="s">
        <v>81</v>
      </c>
      <c r="D238" s="8"/>
      <c r="E238" s="22"/>
      <c r="F238" s="46"/>
      <c r="G238" s="8"/>
      <c r="H238" s="42"/>
      <c r="I238" s="43"/>
      <c r="J238" s="44"/>
    </row>
    <row r="239" spans="1:10" ht="12.95" customHeight="1" x14ac:dyDescent="0.2">
      <c r="B239" s="41"/>
      <c r="C239" s="8" t="s">
        <v>82</v>
      </c>
      <c r="D239" s="8"/>
      <c r="E239" s="8"/>
      <c r="F239" s="8"/>
      <c r="G239" s="22"/>
      <c r="H239" s="46"/>
      <c r="I239" s="8"/>
      <c r="J239" s="44"/>
    </row>
    <row r="240" spans="1:10" ht="12.95" customHeight="1" x14ac:dyDescent="0.2">
      <c r="B240" s="41"/>
      <c r="C240" s="8" t="s">
        <v>83</v>
      </c>
      <c r="D240" s="8"/>
      <c r="E240" s="8"/>
      <c r="F240" s="42"/>
      <c r="G240" s="43"/>
      <c r="H240" s="8"/>
      <c r="I240" s="22"/>
      <c r="J240" s="47"/>
    </row>
    <row r="241" spans="1:10" ht="12.95" customHeight="1" thickBot="1" x14ac:dyDescent="0.25">
      <c r="B241" s="48"/>
      <c r="C241" s="49" t="s">
        <v>84</v>
      </c>
      <c r="D241" s="49"/>
      <c r="E241" s="49"/>
      <c r="F241" s="50"/>
      <c r="G241" s="51"/>
      <c r="H241" s="49"/>
      <c r="I241" s="52"/>
      <c r="J241" s="53"/>
    </row>
    <row r="242" spans="1:10" ht="12.95" customHeight="1" x14ac:dyDescent="0.2">
      <c r="B242" s="36" t="s">
        <v>85</v>
      </c>
      <c r="C242" s="37"/>
      <c r="D242" s="37"/>
      <c r="E242" s="37"/>
      <c r="F242" s="38"/>
      <c r="G242" s="39"/>
      <c r="H242" s="38"/>
      <c r="I242" s="39"/>
      <c r="J242" s="40"/>
    </row>
    <row r="243" spans="1:10" ht="12.95" customHeight="1" x14ac:dyDescent="0.2">
      <c r="B243" s="41"/>
      <c r="C243" s="98" t="s">
        <v>136</v>
      </c>
      <c r="D243" s="8"/>
      <c r="E243" s="8"/>
      <c r="F243" s="42"/>
      <c r="G243" s="43"/>
      <c r="H243" s="42"/>
      <c r="I243" s="43"/>
      <c r="J243" s="44"/>
    </row>
    <row r="244" spans="1:10" ht="12.95" customHeight="1" x14ac:dyDescent="0.2">
      <c r="B244" s="41"/>
      <c r="C244" s="8" t="s">
        <v>86</v>
      </c>
      <c r="D244" s="8"/>
      <c r="E244" s="8"/>
      <c r="F244" s="8"/>
      <c r="G244" s="43"/>
      <c r="H244" s="8"/>
      <c r="I244" s="22"/>
      <c r="J244" s="47"/>
    </row>
    <row r="245" spans="1:10" ht="12.95" customHeight="1" x14ac:dyDescent="0.2">
      <c r="B245" s="41"/>
      <c r="C245" s="8" t="s">
        <v>87</v>
      </c>
      <c r="D245" s="8"/>
      <c r="E245" s="8"/>
      <c r="F245" s="8"/>
      <c r="G245" s="22"/>
      <c r="H245" s="46"/>
      <c r="I245" s="8"/>
      <c r="J245" s="44"/>
    </row>
    <row r="246" spans="1:10" ht="12.95" customHeight="1" thickBot="1" x14ac:dyDescent="0.25">
      <c r="B246" s="48"/>
      <c r="C246" s="49" t="s">
        <v>88</v>
      </c>
      <c r="D246" s="49"/>
      <c r="E246" s="49"/>
      <c r="F246" s="49"/>
      <c r="G246" s="52"/>
      <c r="H246" s="54"/>
      <c r="I246" s="49"/>
      <c r="J246" s="55"/>
    </row>
    <row r="247" spans="1:10" ht="12.95" customHeight="1" x14ac:dyDescent="0.2">
      <c r="B247" s="36" t="s">
        <v>89</v>
      </c>
      <c r="C247" s="37"/>
      <c r="D247" s="37"/>
      <c r="E247" s="37"/>
      <c r="F247" s="38"/>
      <c r="G247" s="39"/>
      <c r="H247" s="38"/>
      <c r="I247" s="39"/>
      <c r="J247" s="40"/>
    </row>
    <row r="248" spans="1:10" ht="12.95" customHeight="1" x14ac:dyDescent="0.2">
      <c r="B248" s="41"/>
      <c r="C248" s="8"/>
      <c r="D248" s="8"/>
      <c r="E248" s="8"/>
      <c r="F248" s="42"/>
      <c r="G248" s="43"/>
      <c r="H248" s="42"/>
      <c r="I248" s="43"/>
      <c r="J248" s="44"/>
    </row>
    <row r="249" spans="1:10" ht="12.95" customHeight="1" x14ac:dyDescent="0.2">
      <c r="B249" s="41"/>
      <c r="C249" s="8" t="s">
        <v>90</v>
      </c>
      <c r="D249" s="8"/>
      <c r="E249" s="8"/>
      <c r="F249" s="42"/>
      <c r="G249" s="8"/>
      <c r="H249" s="130"/>
      <c r="I249" s="8"/>
      <c r="J249" s="130"/>
    </row>
    <row r="250" spans="1:10" ht="12.95" customHeight="1" x14ac:dyDescent="0.2">
      <c r="B250" s="41"/>
      <c r="C250" s="8" t="s">
        <v>91</v>
      </c>
      <c r="D250" s="8"/>
      <c r="E250" s="8"/>
      <c r="F250" s="42"/>
      <c r="G250" s="7"/>
      <c r="H250" s="46"/>
      <c r="I250" s="137"/>
      <c r="J250" s="46"/>
    </row>
    <row r="251" spans="1:10" ht="12.95" customHeight="1" x14ac:dyDescent="0.2">
      <c r="B251" s="41"/>
      <c r="C251" s="8" t="s">
        <v>86</v>
      </c>
      <c r="D251" s="8"/>
      <c r="E251" s="8"/>
      <c r="F251" s="42"/>
      <c r="G251" s="8"/>
      <c r="H251" s="131"/>
      <c r="I251" s="22"/>
      <c r="J251" s="134"/>
    </row>
    <row r="252" spans="1:10" ht="12.95" customHeight="1" x14ac:dyDescent="0.2">
      <c r="B252" s="41"/>
      <c r="C252" s="8" t="s">
        <v>92</v>
      </c>
      <c r="D252" s="8"/>
      <c r="E252" s="8"/>
      <c r="F252" s="42"/>
      <c r="G252" s="7"/>
      <c r="H252" s="132"/>
      <c r="I252" s="8"/>
      <c r="J252" s="135"/>
    </row>
    <row r="253" spans="1:10" ht="12.95" customHeight="1" thickBot="1" x14ac:dyDescent="0.25">
      <c r="B253" s="48"/>
      <c r="C253" s="49" t="s">
        <v>93</v>
      </c>
      <c r="D253" s="49"/>
      <c r="E253" s="49"/>
      <c r="F253" s="49"/>
      <c r="G253" s="52"/>
      <c r="H253" s="133"/>
      <c r="I253" s="49"/>
      <c r="J253" s="136"/>
    </row>
    <row r="254" spans="1:10" ht="12.95" customHeight="1" x14ac:dyDescent="0.2"/>
    <row r="255" spans="1:10" ht="12.95" customHeight="1" x14ac:dyDescent="0.25">
      <c r="A255" s="153" t="s">
        <v>107</v>
      </c>
      <c r="B255" s="153"/>
      <c r="C255" s="153"/>
      <c r="D255" s="153"/>
      <c r="E255" s="153"/>
      <c r="F255" s="153"/>
      <c r="G255" s="153"/>
      <c r="H255" s="153"/>
      <c r="I255" s="153"/>
      <c r="J255" s="153"/>
    </row>
    <row r="256" spans="1:10" ht="12.95" customHeight="1" thickBot="1" x14ac:dyDescent="0.3">
      <c r="A256" s="56"/>
      <c r="B256" s="56"/>
      <c r="C256" s="56"/>
      <c r="D256" s="56"/>
      <c r="E256" s="56"/>
      <c r="F256" s="56"/>
      <c r="G256" s="56"/>
      <c r="H256" s="56"/>
      <c r="I256" s="56"/>
      <c r="J256" s="56"/>
    </row>
    <row r="257" spans="1:10" ht="12.95" customHeight="1" x14ac:dyDescent="0.25">
      <c r="A257" s="56"/>
      <c r="B257" s="57"/>
      <c r="C257" s="58"/>
      <c r="D257" s="58"/>
      <c r="E257" s="58"/>
      <c r="F257" s="58"/>
      <c r="G257" s="58"/>
      <c r="H257" s="58"/>
      <c r="I257" s="58"/>
      <c r="J257" s="59"/>
    </row>
    <row r="258" spans="1:10" ht="12.95" customHeight="1" x14ac:dyDescent="0.2">
      <c r="B258" s="138" t="s">
        <v>260</v>
      </c>
      <c r="C258" s="139"/>
      <c r="D258" s="139"/>
      <c r="E258" s="139"/>
      <c r="F258" s="139"/>
      <c r="G258" s="139"/>
      <c r="H258" s="139"/>
      <c r="I258" s="139"/>
      <c r="J258" s="140"/>
    </row>
    <row r="259" spans="1:10" ht="12.95" customHeight="1" x14ac:dyDescent="0.2">
      <c r="B259" s="41"/>
      <c r="C259" s="8"/>
      <c r="D259" s="8"/>
      <c r="E259" s="8"/>
      <c r="F259" s="8"/>
      <c r="G259" s="8"/>
      <c r="H259" s="8"/>
      <c r="I259" s="8"/>
      <c r="J259" s="44"/>
    </row>
    <row r="260" spans="1:10" ht="12.95" customHeight="1" x14ac:dyDescent="0.2">
      <c r="B260" s="41"/>
      <c r="C260" s="99" t="s">
        <v>117</v>
      </c>
      <c r="D260" s="8"/>
      <c r="E260" s="8"/>
      <c r="F260" s="8"/>
      <c r="G260" s="8"/>
      <c r="H260" s="8"/>
      <c r="I260" s="8"/>
      <c r="J260" s="63">
        <f>H187</f>
        <v>0</v>
      </c>
    </row>
    <row r="261" spans="1:10" ht="12.95" customHeight="1" x14ac:dyDescent="0.2">
      <c r="B261" s="41"/>
      <c r="C261" s="99"/>
      <c r="D261" s="8"/>
      <c r="E261" s="8"/>
      <c r="F261" s="8"/>
      <c r="G261" s="8"/>
      <c r="H261" s="8"/>
      <c r="I261" s="8"/>
      <c r="J261" s="100"/>
    </row>
    <row r="262" spans="1:10" ht="12.95" customHeight="1" x14ac:dyDescent="0.2">
      <c r="B262" s="41"/>
      <c r="C262" s="8"/>
      <c r="D262" s="8"/>
      <c r="E262" s="8"/>
      <c r="F262" s="8"/>
      <c r="G262" s="8"/>
      <c r="H262" s="8"/>
      <c r="I262" s="8"/>
      <c r="J262" s="63"/>
    </row>
    <row r="263" spans="1:10" ht="12.95" customHeight="1" x14ac:dyDescent="0.2">
      <c r="B263" s="41"/>
      <c r="C263" s="8"/>
      <c r="D263" s="8"/>
      <c r="E263" s="8"/>
      <c r="F263" s="8"/>
      <c r="G263" s="8"/>
      <c r="H263" s="8"/>
      <c r="I263" s="8"/>
      <c r="J263" s="44"/>
    </row>
    <row r="264" spans="1:10" ht="12.95" customHeight="1" x14ac:dyDescent="0.2">
      <c r="B264" s="41"/>
      <c r="C264" s="8"/>
      <c r="D264" s="8"/>
      <c r="E264" s="8"/>
      <c r="F264" s="8"/>
      <c r="G264" s="8"/>
      <c r="H264" s="8"/>
      <c r="I264" s="8"/>
      <c r="J264" s="63"/>
    </row>
    <row r="265" spans="1:10" ht="12.95" customHeight="1" x14ac:dyDescent="0.2">
      <c r="B265" s="41"/>
      <c r="C265" s="8"/>
      <c r="D265" s="8"/>
      <c r="E265" s="8"/>
      <c r="F265" s="8"/>
      <c r="G265" s="8"/>
      <c r="H265" s="8"/>
      <c r="I265" s="8"/>
      <c r="J265" s="44"/>
    </row>
    <row r="266" spans="1:10" ht="12.95" customHeight="1" x14ac:dyDescent="0.2">
      <c r="B266" s="41"/>
      <c r="C266" s="8"/>
      <c r="D266" s="8"/>
      <c r="E266" s="8"/>
      <c r="F266" s="8"/>
      <c r="G266" s="8"/>
      <c r="H266" s="8"/>
      <c r="I266" s="8"/>
      <c r="J266" s="44"/>
    </row>
    <row r="267" spans="1:10" ht="12.95" customHeight="1" x14ac:dyDescent="0.2">
      <c r="B267" s="41"/>
      <c r="C267" s="141" t="s">
        <v>94</v>
      </c>
      <c r="D267" s="141"/>
      <c r="E267" s="141"/>
      <c r="F267" s="141"/>
      <c r="G267" s="141"/>
      <c r="H267" s="141"/>
      <c r="I267" s="15"/>
      <c r="J267" s="63">
        <f>SUM(J260,J262,J264)</f>
        <v>0</v>
      </c>
    </row>
    <row r="268" spans="1:10" ht="12.95" customHeight="1" x14ac:dyDescent="0.2">
      <c r="B268" s="41"/>
      <c r="C268" s="8"/>
      <c r="D268" s="8"/>
      <c r="E268" s="8"/>
      <c r="F268" s="8"/>
      <c r="G268" s="8"/>
      <c r="H268" s="8"/>
      <c r="I268" s="8"/>
      <c r="J268" s="44"/>
    </row>
    <row r="269" spans="1:10" ht="12.95" customHeight="1" x14ac:dyDescent="0.2">
      <c r="B269" s="41"/>
      <c r="C269" s="141" t="s">
        <v>95</v>
      </c>
      <c r="D269" s="141"/>
      <c r="E269" s="141"/>
      <c r="F269" s="141"/>
      <c r="G269" s="141"/>
      <c r="H269" s="141"/>
      <c r="I269" s="8"/>
      <c r="J269" s="77">
        <f>ROUND(J267*0.1,2)</f>
        <v>0</v>
      </c>
    </row>
    <row r="270" spans="1:10" ht="12.95" customHeight="1" x14ac:dyDescent="0.2">
      <c r="B270" s="41"/>
      <c r="C270" s="8"/>
      <c r="D270" s="8"/>
      <c r="E270" s="142"/>
      <c r="F270" s="142"/>
      <c r="G270" s="142"/>
      <c r="H270" s="142"/>
      <c r="I270" s="8"/>
      <c r="J270" s="44"/>
    </row>
    <row r="271" spans="1:10" ht="12.95" customHeight="1" thickBot="1" x14ac:dyDescent="0.25">
      <c r="B271" s="48"/>
      <c r="C271" s="62" t="s">
        <v>261</v>
      </c>
      <c r="D271" s="49"/>
      <c r="E271" s="49"/>
      <c r="F271" s="49"/>
      <c r="G271" s="49"/>
      <c r="H271" s="49"/>
      <c r="I271" s="49"/>
      <c r="J271" s="55"/>
    </row>
    <row r="272" spans="1:10" ht="12.95" customHeight="1" x14ac:dyDescent="0.2"/>
    <row r="273" spans="4:9" ht="12.95" customHeight="1" x14ac:dyDescent="0.2"/>
    <row r="274" spans="4:9" ht="12.95" customHeight="1" x14ac:dyDescent="0.2"/>
    <row r="275" spans="4:9" ht="12.95" customHeight="1" x14ac:dyDescent="0.2"/>
    <row r="276" spans="4:9" ht="12.95" customHeight="1" x14ac:dyDescent="0.2"/>
    <row r="277" spans="4:9" ht="11.25" customHeight="1" x14ac:dyDescent="0.2"/>
    <row r="278" spans="4:9" ht="12.95" customHeight="1" x14ac:dyDescent="0.2"/>
    <row r="284" spans="4:9" x14ac:dyDescent="0.2">
      <c r="D284" t="s">
        <v>234</v>
      </c>
      <c r="I284" t="s">
        <v>235</v>
      </c>
    </row>
  </sheetData>
  <mergeCells count="65">
    <mergeCell ref="A82:I82"/>
    <mergeCell ref="A137:H137"/>
    <mergeCell ref="A138:H138"/>
    <mergeCell ref="A109:I109"/>
    <mergeCell ref="A129:I129"/>
    <mergeCell ref="A131:J131"/>
    <mergeCell ref="A113:I113"/>
    <mergeCell ref="A122:I122"/>
    <mergeCell ref="A120:I120"/>
    <mergeCell ref="A2:J2"/>
    <mergeCell ref="A3:J3"/>
    <mergeCell ref="A5:J5"/>
    <mergeCell ref="A6:J6"/>
    <mergeCell ref="A49:J49"/>
    <mergeCell ref="A50:I50"/>
    <mergeCell ref="C193:D193"/>
    <mergeCell ref="A86:I86"/>
    <mergeCell ref="A94:I94"/>
    <mergeCell ref="A151:J151"/>
    <mergeCell ref="A153:I153"/>
    <mergeCell ref="A132:J132"/>
    <mergeCell ref="A134:H134"/>
    <mergeCell ref="A135:H135"/>
    <mergeCell ref="A136:H136"/>
    <mergeCell ref="A159:I159"/>
    <mergeCell ref="A167:I167"/>
    <mergeCell ref="A176:I176"/>
    <mergeCell ref="A181:I181"/>
    <mergeCell ref="A185:I185"/>
    <mergeCell ref="A56:I56"/>
    <mergeCell ref="A205:H205"/>
    <mergeCell ref="I205:J205"/>
    <mergeCell ref="A207:J207"/>
    <mergeCell ref="C194:D194"/>
    <mergeCell ref="C198:D198"/>
    <mergeCell ref="C199:D199"/>
    <mergeCell ref="A201:I201"/>
    <mergeCell ref="A203:H203"/>
    <mergeCell ref="I203:J203"/>
    <mergeCell ref="A204:H204"/>
    <mergeCell ref="I204:J204"/>
    <mergeCell ref="A139:H139"/>
    <mergeCell ref="A140:H140"/>
    <mergeCell ref="A141:H141"/>
    <mergeCell ref="G143:H143"/>
    <mergeCell ref="A196:I196"/>
    <mergeCell ref="I208:J208"/>
    <mergeCell ref="G229:J229"/>
    <mergeCell ref="A255:J255"/>
    <mergeCell ref="A210:H210"/>
    <mergeCell ref="I210:J210"/>
    <mergeCell ref="C212:J212"/>
    <mergeCell ref="C220:J220"/>
    <mergeCell ref="I209:J209"/>
    <mergeCell ref="A209:H209"/>
    <mergeCell ref="A208:H208"/>
    <mergeCell ref="B258:J258"/>
    <mergeCell ref="C267:H267"/>
    <mergeCell ref="C269:H269"/>
    <mergeCell ref="E270:H270"/>
    <mergeCell ref="C221:J221"/>
    <mergeCell ref="C222:J222"/>
    <mergeCell ref="C223:J223"/>
    <mergeCell ref="C225:J225"/>
    <mergeCell ref="G228:J228"/>
  </mergeCells>
  <phoneticPr fontId="12" type="noConversion"/>
  <conditionalFormatting sqref="I205:J205">
    <cfRule type="cellIs" dxfId="8" priority="4" stopIfTrue="1" operator="lessThan">
      <formula>0</formula>
    </cfRule>
    <cfRule type="cellIs" dxfId="7" priority="5" stopIfTrue="1" operator="equal">
      <formula>0</formula>
    </cfRule>
    <cfRule type="cellIs" dxfId="6" priority="6" stopIfTrue="1" operator="greaterThan">
      <formula>0</formula>
    </cfRule>
  </conditionalFormatting>
  <conditionalFormatting sqref="H226:I226">
    <cfRule type="cellIs" dxfId="5" priority="1" stopIfTrue="1" operator="lessThan">
      <formula>0</formula>
    </cfRule>
    <cfRule type="cellIs" dxfId="4" priority="2" stopIfTrue="1" operator="equal">
      <formula>0</formula>
    </cfRule>
    <cfRule type="cellIs" dxfId="3" priority="3" stopIfTrue="1" operator="greaterThan">
      <formula>0</formula>
    </cfRule>
  </conditionalFormatting>
  <pageMargins left="0.39370078740157483" right="0.19685039370078741" top="0.78740157480314965" bottom="0.78740157480314965" header="0" footer="0"/>
  <pageSetup paperSize="9" scale="74" fitToHeight="0" orientation="portrait" r:id="rId1"/>
  <headerFooter alignWithMargins="0"/>
  <rowBreaks count="5" manualBreakCount="5">
    <brk id="48" max="9" man="1"/>
    <brk id="93" max="9" man="1"/>
    <brk id="149" max="9" man="1"/>
    <brk id="195" max="16383" man="1"/>
    <brk id="2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52"/>
  <sheetViews>
    <sheetView zoomScaleNormal="100" workbookViewId="0">
      <pane ySplit="1" topLeftCell="A23" activePane="bottomLeft" state="frozen"/>
      <selection pane="bottomLeft" activeCell="C41" sqref="C41"/>
    </sheetView>
  </sheetViews>
  <sheetFormatPr baseColWidth="10" defaultRowHeight="12.75" x14ac:dyDescent="0.2"/>
  <cols>
    <col min="1" max="1" width="11.42578125" style="104"/>
    <col min="2" max="2" width="66.85546875" style="104" bestFit="1" customWidth="1"/>
    <col min="3" max="3" width="13" style="104" bestFit="1" customWidth="1"/>
    <col min="4" max="4" width="20.7109375" style="104" bestFit="1" customWidth="1"/>
    <col min="5" max="5" width="6" style="104" bestFit="1" customWidth="1"/>
    <col min="6" max="6" width="16.42578125" style="104" customWidth="1"/>
    <col min="7" max="7" width="10.42578125" style="104" bestFit="1" customWidth="1"/>
    <col min="8" max="8" width="56.140625" style="104" bestFit="1" customWidth="1"/>
    <col min="9" max="9" width="11.42578125" style="104"/>
    <col min="10" max="10" width="20.7109375" style="104" bestFit="1" customWidth="1"/>
    <col min="11" max="11" width="6.28515625" style="104" bestFit="1" customWidth="1"/>
    <col min="12" max="258" width="11.42578125" style="104"/>
    <col min="259" max="259" width="66.85546875" style="104" bestFit="1" customWidth="1"/>
    <col min="260" max="514" width="11.42578125" style="104"/>
    <col min="515" max="515" width="66.85546875" style="104" bestFit="1" customWidth="1"/>
    <col min="516" max="770" width="11.42578125" style="104"/>
    <col min="771" max="771" width="66.85546875" style="104" bestFit="1" customWidth="1"/>
    <col min="772" max="1026" width="11.42578125" style="104"/>
    <col min="1027" max="1027" width="66.85546875" style="104" bestFit="1" customWidth="1"/>
    <col min="1028" max="1282" width="11.42578125" style="104"/>
    <col min="1283" max="1283" width="66.85546875" style="104" bestFit="1" customWidth="1"/>
    <col min="1284" max="1538" width="11.42578125" style="104"/>
    <col min="1539" max="1539" width="66.85546875" style="104" bestFit="1" customWidth="1"/>
    <col min="1540" max="1794" width="11.42578125" style="104"/>
    <col min="1795" max="1795" width="66.85546875" style="104" bestFit="1" customWidth="1"/>
    <col min="1796" max="2050" width="11.42578125" style="104"/>
    <col min="2051" max="2051" width="66.85546875" style="104" bestFit="1" customWidth="1"/>
    <col min="2052" max="2306" width="11.42578125" style="104"/>
    <col min="2307" max="2307" width="66.85546875" style="104" bestFit="1" customWidth="1"/>
    <col min="2308" max="2562" width="11.42578125" style="104"/>
    <col min="2563" max="2563" width="66.85546875" style="104" bestFit="1" customWidth="1"/>
    <col min="2564" max="2818" width="11.42578125" style="104"/>
    <col min="2819" max="2819" width="66.85546875" style="104" bestFit="1" customWidth="1"/>
    <col min="2820" max="3074" width="11.42578125" style="104"/>
    <col min="3075" max="3075" width="66.85546875" style="104" bestFit="1" customWidth="1"/>
    <col min="3076" max="3330" width="11.42578125" style="104"/>
    <col min="3331" max="3331" width="66.85546875" style="104" bestFit="1" customWidth="1"/>
    <col min="3332" max="3586" width="11.42578125" style="104"/>
    <col min="3587" max="3587" width="66.85546875" style="104" bestFit="1" customWidth="1"/>
    <col min="3588" max="3842" width="11.42578125" style="104"/>
    <col min="3843" max="3843" width="66.85546875" style="104" bestFit="1" customWidth="1"/>
    <col min="3844" max="4098" width="11.42578125" style="104"/>
    <col min="4099" max="4099" width="66.85546875" style="104" bestFit="1" customWidth="1"/>
    <col min="4100" max="4354" width="11.42578125" style="104"/>
    <col min="4355" max="4355" width="66.85546875" style="104" bestFit="1" customWidth="1"/>
    <col min="4356" max="4610" width="11.42578125" style="104"/>
    <col min="4611" max="4611" width="66.85546875" style="104" bestFit="1" customWidth="1"/>
    <col min="4612" max="4866" width="11.42578125" style="104"/>
    <col min="4867" max="4867" width="66.85546875" style="104" bestFit="1" customWidth="1"/>
    <col min="4868" max="5122" width="11.42578125" style="104"/>
    <col min="5123" max="5123" width="66.85546875" style="104" bestFit="1" customWidth="1"/>
    <col min="5124" max="5378" width="11.42578125" style="104"/>
    <col min="5379" max="5379" width="66.85546875" style="104" bestFit="1" customWidth="1"/>
    <col min="5380" max="5634" width="11.42578125" style="104"/>
    <col min="5635" max="5635" width="66.85546875" style="104" bestFit="1" customWidth="1"/>
    <col min="5636" max="5890" width="11.42578125" style="104"/>
    <col min="5891" max="5891" width="66.85546875" style="104" bestFit="1" customWidth="1"/>
    <col min="5892" max="6146" width="11.42578125" style="104"/>
    <col min="6147" max="6147" width="66.85546875" style="104" bestFit="1" customWidth="1"/>
    <col min="6148" max="6402" width="11.42578125" style="104"/>
    <col min="6403" max="6403" width="66.85546875" style="104" bestFit="1" customWidth="1"/>
    <col min="6404" max="6658" width="11.42578125" style="104"/>
    <col min="6659" max="6659" width="66.85546875" style="104" bestFit="1" customWidth="1"/>
    <col min="6660" max="6914" width="11.42578125" style="104"/>
    <col min="6915" max="6915" width="66.85546875" style="104" bestFit="1" customWidth="1"/>
    <col min="6916" max="7170" width="11.42578125" style="104"/>
    <col min="7171" max="7171" width="66.85546875" style="104" bestFit="1" customWidth="1"/>
    <col min="7172" max="7426" width="11.42578125" style="104"/>
    <col min="7427" max="7427" width="66.85546875" style="104" bestFit="1" customWidth="1"/>
    <col min="7428" max="7682" width="11.42578125" style="104"/>
    <col min="7683" max="7683" width="66.85546875" style="104" bestFit="1" customWidth="1"/>
    <col min="7684" max="7938" width="11.42578125" style="104"/>
    <col min="7939" max="7939" width="66.85546875" style="104" bestFit="1" customWidth="1"/>
    <col min="7940" max="8194" width="11.42578125" style="104"/>
    <col min="8195" max="8195" width="66.85546875" style="104" bestFit="1" customWidth="1"/>
    <col min="8196" max="8450" width="11.42578125" style="104"/>
    <col min="8451" max="8451" width="66.85546875" style="104" bestFit="1" customWidth="1"/>
    <col min="8452" max="8706" width="11.42578125" style="104"/>
    <col min="8707" max="8707" width="66.85546875" style="104" bestFit="1" customWidth="1"/>
    <col min="8708" max="8962" width="11.42578125" style="104"/>
    <col min="8963" max="8963" width="66.85546875" style="104" bestFit="1" customWidth="1"/>
    <col min="8964" max="9218" width="11.42578125" style="104"/>
    <col min="9219" max="9219" width="66.85546875" style="104" bestFit="1" customWidth="1"/>
    <col min="9220" max="9474" width="11.42578125" style="104"/>
    <col min="9475" max="9475" width="66.85546875" style="104" bestFit="1" customWidth="1"/>
    <col min="9476" max="9730" width="11.42578125" style="104"/>
    <col min="9731" max="9731" width="66.85546875" style="104" bestFit="1" customWidth="1"/>
    <col min="9732" max="9986" width="11.42578125" style="104"/>
    <col min="9987" max="9987" width="66.85546875" style="104" bestFit="1" customWidth="1"/>
    <col min="9988" max="10242" width="11.42578125" style="104"/>
    <col min="10243" max="10243" width="66.85546875" style="104" bestFit="1" customWidth="1"/>
    <col min="10244" max="10498" width="11.42578125" style="104"/>
    <col min="10499" max="10499" width="66.85546875" style="104" bestFit="1" customWidth="1"/>
    <col min="10500" max="10754" width="11.42578125" style="104"/>
    <col min="10755" max="10755" width="66.85546875" style="104" bestFit="1" customWidth="1"/>
    <col min="10756" max="11010" width="11.42578125" style="104"/>
    <col min="11011" max="11011" width="66.85546875" style="104" bestFit="1" customWidth="1"/>
    <col min="11012" max="11266" width="11.42578125" style="104"/>
    <col min="11267" max="11267" width="66.85546875" style="104" bestFit="1" customWidth="1"/>
    <col min="11268" max="11522" width="11.42578125" style="104"/>
    <col min="11523" max="11523" width="66.85546875" style="104" bestFit="1" customWidth="1"/>
    <col min="11524" max="11778" width="11.42578125" style="104"/>
    <col min="11779" max="11779" width="66.85546875" style="104" bestFit="1" customWidth="1"/>
    <col min="11780" max="12034" width="11.42578125" style="104"/>
    <col min="12035" max="12035" width="66.85546875" style="104" bestFit="1" customWidth="1"/>
    <col min="12036" max="12290" width="11.42578125" style="104"/>
    <col min="12291" max="12291" width="66.85546875" style="104" bestFit="1" customWidth="1"/>
    <col min="12292" max="12546" width="11.42578125" style="104"/>
    <col min="12547" max="12547" width="66.85546875" style="104" bestFit="1" customWidth="1"/>
    <col min="12548" max="12802" width="11.42578125" style="104"/>
    <col min="12803" max="12803" width="66.85546875" style="104" bestFit="1" customWidth="1"/>
    <col min="12804" max="13058" width="11.42578125" style="104"/>
    <col min="13059" max="13059" width="66.85546875" style="104" bestFit="1" customWidth="1"/>
    <col min="13060" max="13314" width="11.42578125" style="104"/>
    <col min="13315" max="13315" width="66.85546875" style="104" bestFit="1" customWidth="1"/>
    <col min="13316" max="13570" width="11.42578125" style="104"/>
    <col min="13571" max="13571" width="66.85546875" style="104" bestFit="1" customWidth="1"/>
    <col min="13572" max="13826" width="11.42578125" style="104"/>
    <col min="13827" max="13827" width="66.85546875" style="104" bestFit="1" customWidth="1"/>
    <col min="13828" max="14082" width="11.42578125" style="104"/>
    <col min="14083" max="14083" width="66.85546875" style="104" bestFit="1" customWidth="1"/>
    <col min="14084" max="14338" width="11.42578125" style="104"/>
    <col min="14339" max="14339" width="66.85546875" style="104" bestFit="1" customWidth="1"/>
    <col min="14340" max="14594" width="11.42578125" style="104"/>
    <col min="14595" max="14595" width="66.85546875" style="104" bestFit="1" customWidth="1"/>
    <col min="14596" max="14850" width="11.42578125" style="104"/>
    <col min="14851" max="14851" width="66.85546875" style="104" bestFit="1" customWidth="1"/>
    <col min="14852" max="15106" width="11.42578125" style="104"/>
    <col min="15107" max="15107" width="66.85546875" style="104" bestFit="1" customWidth="1"/>
    <col min="15108" max="15362" width="11.42578125" style="104"/>
    <col min="15363" max="15363" width="66.85546875" style="104" bestFit="1" customWidth="1"/>
    <col min="15364" max="15618" width="11.42578125" style="104"/>
    <col min="15619" max="15619" width="66.85546875" style="104" bestFit="1" customWidth="1"/>
    <col min="15620" max="15874" width="11.42578125" style="104"/>
    <col min="15875" max="15875" width="66.85546875" style="104" bestFit="1" customWidth="1"/>
    <col min="15876" max="16130" width="11.42578125" style="104"/>
    <col min="16131" max="16131" width="66.85546875" style="104" bestFit="1" customWidth="1"/>
    <col min="16132" max="16384" width="11.42578125" style="104"/>
  </cols>
  <sheetData>
    <row r="1" spans="1:11" ht="15" x14ac:dyDescent="0.25">
      <c r="A1" s="117" t="s">
        <v>164</v>
      </c>
      <c r="B1" s="117" t="s">
        <v>165</v>
      </c>
      <c r="C1" s="117" t="s">
        <v>166</v>
      </c>
      <c r="D1" s="118">
        <f>SUM(C2:C22)</f>
        <v>0</v>
      </c>
      <c r="E1" s="122">
        <f>'CUENTAS 2018'!J201-'Equivalencia KAIZEN'!D1</f>
        <v>0</v>
      </c>
      <c r="F1" s="103">
        <f>D1-J1</f>
        <v>0</v>
      </c>
      <c r="G1" s="114" t="s">
        <v>164</v>
      </c>
      <c r="H1" s="114" t="s">
        <v>165</v>
      </c>
      <c r="I1" s="114" t="s">
        <v>166</v>
      </c>
      <c r="J1" s="115">
        <f>SUM(I2:I52)</f>
        <v>0</v>
      </c>
      <c r="K1" s="122">
        <f>'CUENTAS 2018'!J129-'Equivalencia KAIZEN'!J1</f>
        <v>0</v>
      </c>
    </row>
    <row r="2" spans="1:11" ht="15" customHeight="1" x14ac:dyDescent="0.25">
      <c r="A2" s="105" t="s">
        <v>167</v>
      </c>
      <c r="B2" s="105" t="str">
        <f>'CUENTAS 2018'!C155</f>
        <v>700.000 Ventas de objetos (medallas, estampas, etc…)</v>
      </c>
      <c r="C2" s="106">
        <f>'CUENTAS 2018'!H155</f>
        <v>0</v>
      </c>
      <c r="D2" s="201" t="s">
        <v>53</v>
      </c>
      <c r="E2" s="121"/>
      <c r="G2" s="107" t="s">
        <v>168</v>
      </c>
      <c r="H2" s="107" t="str">
        <f>'CUENTAS 2018'!B51</f>
        <v>600 Material diverso: didáctico, mobiliario, otros</v>
      </c>
      <c r="I2" s="108">
        <f>'CUENTAS 2018'!I51</f>
        <v>0</v>
      </c>
      <c r="J2" s="204" t="s">
        <v>13</v>
      </c>
    </row>
    <row r="3" spans="1:11" ht="15" x14ac:dyDescent="0.25">
      <c r="A3" s="109" t="s">
        <v>169</v>
      </c>
      <c r="B3" s="109" t="str">
        <f>'CUENTAS 2018'!C156</f>
        <v>700.340 Otros ingresos por ventas</v>
      </c>
      <c r="C3" s="110">
        <f>'CUENTAS 2018'!H156</f>
        <v>0</v>
      </c>
      <c r="D3" s="202"/>
      <c r="E3" s="121"/>
      <c r="G3" s="111" t="s">
        <v>170</v>
      </c>
      <c r="H3" s="111" t="str">
        <f>'CUENTAS 2018'!B52</f>
        <v>602 Tasas de la Curia Diocesana y parroquiales</v>
      </c>
      <c r="I3" s="112">
        <f>'CUENTAS 2018'!I52</f>
        <v>0</v>
      </c>
      <c r="J3" s="205"/>
    </row>
    <row r="4" spans="1:11" ht="15" x14ac:dyDescent="0.25">
      <c r="A4" s="105" t="s">
        <v>171</v>
      </c>
      <c r="B4" s="105" t="str">
        <f>'CUENTAS 2018'!B157</f>
        <v>707 Ingresos por cultos, convivencias, cursillos, etc..</v>
      </c>
      <c r="C4" s="106">
        <f>'CUENTAS 2018'!I157</f>
        <v>0</v>
      </c>
      <c r="D4" s="202"/>
      <c r="E4" s="121"/>
      <c r="G4" s="107" t="s">
        <v>172</v>
      </c>
      <c r="H4" s="107" t="str">
        <f>'CUENTAS 2018'!B53</f>
        <v>605 Material para el culto</v>
      </c>
      <c r="I4" s="108">
        <f>'CUENTAS 2018'!I53</f>
        <v>0</v>
      </c>
      <c r="J4" s="205"/>
    </row>
    <row r="5" spans="1:11" ht="15" x14ac:dyDescent="0.25">
      <c r="A5" s="109" t="s">
        <v>173</v>
      </c>
      <c r="B5" s="109" t="str">
        <f>'CUENTAS 2018'!B160</f>
        <v>740 Subv. oficiales (Estado, Cdad. Autónoma, Ayto.)</v>
      </c>
      <c r="C5" s="110">
        <f>'CUENTAS 2018'!I160</f>
        <v>0</v>
      </c>
      <c r="D5" s="202"/>
      <c r="E5" s="121"/>
      <c r="G5" s="111" t="s">
        <v>174</v>
      </c>
      <c r="H5" s="111" t="str">
        <f>'CUENTAS 2018'!B54</f>
        <v>607 Material para la venta: medallas, estampas, etc…</v>
      </c>
      <c r="I5" s="112">
        <f>'CUENTAS 2018'!I54</f>
        <v>0</v>
      </c>
      <c r="J5" s="205"/>
    </row>
    <row r="6" spans="1:11" ht="15" x14ac:dyDescent="0.25">
      <c r="A6" s="105" t="s">
        <v>175</v>
      </c>
      <c r="B6" s="105" t="str">
        <f>'CUENTAS 2018'!B163</f>
        <v>741 Otras subvenciones (Fundaciones, Empresas...)</v>
      </c>
      <c r="C6" s="106">
        <f>'CUENTAS 2018'!I163</f>
        <v>0</v>
      </c>
      <c r="D6" s="202"/>
      <c r="E6" s="121"/>
      <c r="G6" s="127" t="s">
        <v>242</v>
      </c>
      <c r="H6" s="107" t="str">
        <f>'CUENTAS 2018'!B57</f>
        <v>621 Arrendamientos</v>
      </c>
      <c r="I6" s="108">
        <f>'CUENTAS 2018'!I57</f>
        <v>0</v>
      </c>
      <c r="J6" s="205"/>
    </row>
    <row r="7" spans="1:11" ht="15" x14ac:dyDescent="0.25">
      <c r="A7" s="109" t="s">
        <v>177</v>
      </c>
      <c r="B7" s="109" t="str">
        <f>'CUENTAS 2018'!B168</f>
        <v>752 Ingresos por arrendamientos</v>
      </c>
      <c r="C7" s="110">
        <f>'CUENTAS 2018'!I168</f>
        <v>0</v>
      </c>
      <c r="D7" s="202"/>
      <c r="E7" s="121"/>
      <c r="G7" s="128" t="s">
        <v>243</v>
      </c>
      <c r="H7" s="111" t="str">
        <f>'CUENTAS 2018'!C59</f>
        <v>622.000 Conservación</v>
      </c>
      <c r="I7" s="112">
        <f>'CUENTAS 2018'!H59</f>
        <v>0</v>
      </c>
      <c r="J7" s="205"/>
    </row>
    <row r="8" spans="1:11" ht="15" x14ac:dyDescent="0.25">
      <c r="A8" s="105" t="s">
        <v>179</v>
      </c>
      <c r="B8" s="105" t="str">
        <f>'CUENTAS 2018'!C172</f>
        <v>759.001 Loterías, rifas, etc.</v>
      </c>
      <c r="C8" s="106">
        <f>'CUENTAS 2018'!H172</f>
        <v>0</v>
      </c>
      <c r="D8" s="202"/>
      <c r="E8" s="121"/>
      <c r="G8" s="127" t="s">
        <v>244</v>
      </c>
      <c r="H8" s="107" t="str">
        <f>'CUENTAS 2018'!C60</f>
        <v>622.200 Limpieza</v>
      </c>
      <c r="I8" s="108">
        <f>'CUENTAS 2018'!H60</f>
        <v>0</v>
      </c>
      <c r="J8" s="205"/>
    </row>
    <row r="9" spans="1:11" ht="15" x14ac:dyDescent="0.25">
      <c r="A9" s="109" t="s">
        <v>181</v>
      </c>
      <c r="B9" s="109" t="str">
        <f>'CUENTAS 2018'!C173</f>
        <v>759.002 Explotaciones económicas puntuales</v>
      </c>
      <c r="C9" s="110">
        <f>'CUENTAS 2018'!H173</f>
        <v>0</v>
      </c>
      <c r="D9" s="202"/>
      <c r="E9" s="121"/>
      <c r="G9" s="128" t="s">
        <v>245</v>
      </c>
      <c r="H9" s="111" t="str">
        <f>'CUENTAS 2018'!C61</f>
        <v>622.900 Otros</v>
      </c>
      <c r="I9" s="112">
        <f>'CUENTAS 2018'!H61</f>
        <v>0</v>
      </c>
      <c r="J9" s="205"/>
    </row>
    <row r="10" spans="1:11" ht="15" x14ac:dyDescent="0.25">
      <c r="A10" s="105" t="s">
        <v>183</v>
      </c>
      <c r="B10" s="105" t="str">
        <f>'CUENTAS 2018'!C174</f>
        <v>759.003 Actividades económicas permanentes</v>
      </c>
      <c r="C10" s="106">
        <f>'CUENTAS 2018'!H174</f>
        <v>0</v>
      </c>
      <c r="D10" s="202"/>
      <c r="E10" s="121"/>
      <c r="G10" s="127" t="s">
        <v>246</v>
      </c>
      <c r="H10" s="107" t="str">
        <f>'CUENTAS 2018'!B62</f>
        <v>623 Servicios profesionales independientes</v>
      </c>
      <c r="I10" s="108">
        <f>'CUENTAS 2018'!I62</f>
        <v>0</v>
      </c>
      <c r="J10" s="205"/>
    </row>
    <row r="11" spans="1:11" ht="15" x14ac:dyDescent="0.25">
      <c r="A11" s="109" t="s">
        <v>185</v>
      </c>
      <c r="B11" s="109" t="str">
        <f>'CUENTAS 2018'!B177</f>
        <v>760 Ingresos de participaciones en renta variable</v>
      </c>
      <c r="C11" s="110">
        <f>'CUENTAS 2018'!I177</f>
        <v>0</v>
      </c>
      <c r="D11" s="202"/>
      <c r="E11" s="121"/>
      <c r="G11" s="128" t="s">
        <v>247</v>
      </c>
      <c r="H11" s="111" t="str">
        <f>'CUENTAS 2018'!B63</f>
        <v>624 Transportes</v>
      </c>
      <c r="I11" s="112">
        <f>'CUENTAS 2018'!I63</f>
        <v>0</v>
      </c>
      <c r="J11" s="205"/>
    </row>
    <row r="12" spans="1:11" ht="15" x14ac:dyDescent="0.25">
      <c r="A12" s="105" t="s">
        <v>187</v>
      </c>
      <c r="B12" s="105" t="str">
        <f>'CUENTAS 2018'!B178</f>
        <v>761 Ingresos de valores de renta fija</v>
      </c>
      <c r="C12" s="106">
        <f>'CUENTAS 2018'!I178</f>
        <v>0</v>
      </c>
      <c r="D12" s="202"/>
      <c r="E12" s="121"/>
      <c r="G12" s="127" t="s">
        <v>248</v>
      </c>
      <c r="H12" s="107" t="str">
        <f>'CUENTAS 2018'!B64</f>
        <v>625 Primas de Seguros</v>
      </c>
      <c r="I12" s="108">
        <f>'CUENTAS 2018'!I64</f>
        <v>0</v>
      </c>
      <c r="J12" s="205"/>
    </row>
    <row r="13" spans="1:11" ht="15" x14ac:dyDescent="0.25">
      <c r="A13" s="109" t="s">
        <v>189</v>
      </c>
      <c r="B13" s="109" t="str">
        <f>'CUENTAS 2018'!B179</f>
        <v>769 Intereses de cuentas corrientes, plazo fijo, etc.</v>
      </c>
      <c r="C13" s="110">
        <f>'CUENTAS 2018'!I179</f>
        <v>0</v>
      </c>
      <c r="D13" s="202"/>
      <c r="E13" s="121"/>
      <c r="G13" s="128" t="s">
        <v>249</v>
      </c>
      <c r="H13" s="111" t="str">
        <f>'CUENTAS 2018'!B65</f>
        <v>626 Servicios bancarios</v>
      </c>
      <c r="I13" s="112">
        <f>'CUENTAS 2018'!I65</f>
        <v>0</v>
      </c>
      <c r="J13" s="205"/>
    </row>
    <row r="14" spans="1:11" ht="15" x14ac:dyDescent="0.25">
      <c r="A14" s="105" t="s">
        <v>191</v>
      </c>
      <c r="B14" s="105" t="str">
        <f>'CUENTAS 2018'!B182</f>
        <v>771 Beneficios del inmovilizado material (detallar en Anexo 2)</v>
      </c>
      <c r="C14" s="106">
        <f>'CUENTAS 2018'!I182</f>
        <v>0</v>
      </c>
      <c r="D14" s="202"/>
      <c r="E14" s="121"/>
      <c r="G14" s="127" t="s">
        <v>250</v>
      </c>
      <c r="H14" s="107" t="str">
        <f>'CUENTAS 2018'!B66</f>
        <v>627 Publicidad, propaganda y relaciones públicas</v>
      </c>
      <c r="I14" s="108">
        <f>'CUENTAS 2018'!I66</f>
        <v>0</v>
      </c>
      <c r="J14" s="205"/>
    </row>
    <row r="15" spans="1:11" ht="15" x14ac:dyDescent="0.25">
      <c r="A15" s="109" t="s">
        <v>193</v>
      </c>
      <c r="B15" s="109" t="str">
        <f>'CUENTAS 2018'!B183</f>
        <v>778 Ingresos Extraordinarios</v>
      </c>
      <c r="C15" s="110">
        <f>'CUENTAS 2018'!I183</f>
        <v>0</v>
      </c>
      <c r="D15" s="202"/>
      <c r="E15" s="121"/>
      <c r="G15" s="111" t="s">
        <v>176</v>
      </c>
      <c r="H15" s="111" t="str">
        <f>'CUENTAS 2018'!C68</f>
        <v>628.000 Agua</v>
      </c>
      <c r="I15" s="112">
        <f>'CUENTAS 2018'!H68</f>
        <v>0</v>
      </c>
      <c r="J15" s="205"/>
    </row>
    <row r="16" spans="1:11" ht="15" x14ac:dyDescent="0.25">
      <c r="A16" s="105" t="s">
        <v>195</v>
      </c>
      <c r="B16" s="105" t="str">
        <f>'CUENTAS 2018'!C187</f>
        <v>780.001 Aportación de los fieles. Cuotas</v>
      </c>
      <c r="C16" s="106">
        <f>'CUENTAS 2018'!H187</f>
        <v>0</v>
      </c>
      <c r="D16" s="202"/>
      <c r="E16" s="121"/>
      <c r="G16" s="107" t="s">
        <v>178</v>
      </c>
      <c r="H16" s="107" t="str">
        <f>'CUENTAS 2018'!C69</f>
        <v>628.100 Gas</v>
      </c>
      <c r="I16" s="108">
        <f>'CUENTAS 2018'!H69</f>
        <v>0</v>
      </c>
      <c r="J16" s="205"/>
    </row>
    <row r="17" spans="1:10" ht="15" x14ac:dyDescent="0.25">
      <c r="A17" s="109" t="s">
        <v>197</v>
      </c>
      <c r="B17" s="109" t="str">
        <f>'CUENTAS 2018'!C188</f>
        <v>780.002 Aportación de los fieles. Procesión</v>
      </c>
      <c r="C17" s="110">
        <f>'CUENTAS 2018'!H188</f>
        <v>0</v>
      </c>
      <c r="D17" s="202"/>
      <c r="E17" s="121"/>
      <c r="G17" s="111" t="s">
        <v>180</v>
      </c>
      <c r="H17" s="111" t="str">
        <f>'CUENTAS 2018'!C70</f>
        <v>628.200 Electricidad</v>
      </c>
      <c r="I17" s="112">
        <f>'CUENTAS 2018'!H70</f>
        <v>0</v>
      </c>
      <c r="J17" s="205"/>
    </row>
    <row r="18" spans="1:10" ht="15" x14ac:dyDescent="0.25">
      <c r="A18" s="105" t="s">
        <v>199</v>
      </c>
      <c r="B18" s="105" t="str">
        <f>'CUENTAS 2018'!B189</f>
        <v>782 Donativos y limosnas</v>
      </c>
      <c r="C18" s="106">
        <f>'CUENTAS 2018'!I189</f>
        <v>0</v>
      </c>
      <c r="D18" s="202"/>
      <c r="E18" s="121"/>
      <c r="G18" s="107" t="s">
        <v>182</v>
      </c>
      <c r="H18" s="107" t="str">
        <f>'CUENTAS 2018'!C71</f>
        <v>628.400 Gastos de comunidad</v>
      </c>
      <c r="I18" s="108">
        <f>'CUENTAS 2018'!H71</f>
        <v>0</v>
      </c>
      <c r="J18" s="205"/>
    </row>
    <row r="19" spans="1:10" ht="15" x14ac:dyDescent="0.25">
      <c r="A19" s="109" t="s">
        <v>200</v>
      </c>
      <c r="B19" s="109" t="str">
        <f>'CUENTAS 2018'!B190</f>
        <v>783 Herencias y legados</v>
      </c>
      <c r="C19" s="110">
        <f>'CUENTAS 2018'!I190</f>
        <v>0</v>
      </c>
      <c r="D19" s="202"/>
      <c r="E19" s="121"/>
      <c r="G19" s="111" t="s">
        <v>184</v>
      </c>
      <c r="H19" s="111" t="str">
        <f>'CUENTAS 2018'!C72</f>
        <v>628.900 Otros</v>
      </c>
      <c r="I19" s="112">
        <f>'CUENTAS 2018'!H72</f>
        <v>0</v>
      </c>
      <c r="J19" s="205"/>
    </row>
    <row r="20" spans="1:10" ht="15" x14ac:dyDescent="0.25">
      <c r="A20" s="105" t="s">
        <v>201</v>
      </c>
      <c r="B20" s="105" t="str">
        <f>'CUENTAS 2018'!B191</f>
        <v>787 Donativos para fines caritativos y sociales</v>
      </c>
      <c r="C20" s="106">
        <f>'CUENTAS 2018'!I191</f>
        <v>0</v>
      </c>
      <c r="D20" s="202"/>
      <c r="E20" s="121"/>
      <c r="G20" s="107" t="s">
        <v>186</v>
      </c>
      <c r="H20" s="107" t="str">
        <f>'CUENTAS 2018'!C74</f>
        <v>629.000 Gastos de viajes y dietas</v>
      </c>
      <c r="I20" s="108">
        <f>'CUENTAS 2018'!H74</f>
        <v>0</v>
      </c>
      <c r="J20" s="205"/>
    </row>
    <row r="21" spans="1:10" ht="15" x14ac:dyDescent="0.25">
      <c r="A21" s="109" t="s">
        <v>202</v>
      </c>
      <c r="B21" s="109" t="str">
        <f>'CUENTAS 2018'!B192</f>
        <v>789 Donativos para un fin determinado (Especificar)</v>
      </c>
      <c r="C21" s="110">
        <f>'CUENTAS 2018'!I192</f>
        <v>0</v>
      </c>
      <c r="D21" s="202"/>
      <c r="E21" s="121"/>
      <c r="G21" s="111" t="s">
        <v>188</v>
      </c>
      <c r="H21" s="111" t="str">
        <f>'CUENTAS 2018'!C75</f>
        <v>629.200 Material de oficina</v>
      </c>
      <c r="I21" s="112">
        <f>'CUENTAS 2018'!H75</f>
        <v>0</v>
      </c>
      <c r="J21" s="205"/>
    </row>
    <row r="22" spans="1:10" ht="15" x14ac:dyDescent="0.25">
      <c r="A22" s="116" t="s">
        <v>224</v>
      </c>
      <c r="B22" s="113" t="str">
        <f>'CUENTAS 2018'!B197</f>
        <v>791 Ingresos diversos (Especificar, por ejemplo: Lampadarios, etc…)</v>
      </c>
      <c r="C22" s="106">
        <f>'CUENTAS 2018'!I197</f>
        <v>0</v>
      </c>
      <c r="D22" s="203"/>
      <c r="E22" s="121"/>
      <c r="G22" s="107" t="s">
        <v>190</v>
      </c>
      <c r="H22" s="107" t="str">
        <f>'CUENTAS 2018'!C76</f>
        <v>629.300 Teléfono, fax, correo, web, etc…</v>
      </c>
      <c r="I22" s="108">
        <f>'CUENTAS 2018'!H76</f>
        <v>0</v>
      </c>
      <c r="J22" s="205"/>
    </row>
    <row r="23" spans="1:10" ht="15" x14ac:dyDescent="0.25">
      <c r="G23" s="111" t="s">
        <v>192</v>
      </c>
      <c r="H23" s="111" t="str">
        <f>'CUENTAS 2018'!C77</f>
        <v>629.480 Caritas parroquial</v>
      </c>
      <c r="I23" s="112">
        <f>'CUENTAS 2018'!H77</f>
        <v>0</v>
      </c>
      <c r="J23" s="205"/>
    </row>
    <row r="24" spans="1:10" ht="15" x14ac:dyDescent="0.25">
      <c r="G24" s="107" t="s">
        <v>194</v>
      </c>
      <c r="H24" s="107" t="str">
        <f>'CUENTAS 2018'!C78</f>
        <v>629.490 Otras actividades pastorales</v>
      </c>
      <c r="I24" s="108">
        <f>'CUENTAS 2018'!H78</f>
        <v>0</v>
      </c>
      <c r="J24" s="205"/>
    </row>
    <row r="25" spans="1:10" ht="15" x14ac:dyDescent="0.25">
      <c r="G25" s="111" t="s">
        <v>196</v>
      </c>
      <c r="H25" s="111" t="str">
        <f>'CUENTAS 2018'!C79</f>
        <v>629.600 Actividades culturales</v>
      </c>
      <c r="I25" s="112">
        <f>'CUENTAS 2018'!H79</f>
        <v>0</v>
      </c>
      <c r="J25" s="205"/>
    </row>
    <row r="26" spans="1:10" ht="15" x14ac:dyDescent="0.25">
      <c r="G26" s="107" t="s">
        <v>198</v>
      </c>
      <c r="H26" s="107" t="str">
        <f>'CUENTAS 2018'!C80</f>
        <v>629.900 Otros servicios</v>
      </c>
      <c r="I26" s="108">
        <f>'CUENTAS 2018'!H80</f>
        <v>0</v>
      </c>
      <c r="J26" s="205"/>
    </row>
    <row r="27" spans="1:10" ht="15" x14ac:dyDescent="0.25">
      <c r="G27" s="111" t="s">
        <v>203</v>
      </c>
      <c r="H27" s="111" t="str">
        <f>'CUENTAS 2018'!B83</f>
        <v>630 Impuesto sobre Sociedades</v>
      </c>
      <c r="I27" s="112">
        <f>'CUENTAS 2018'!I83</f>
        <v>0</v>
      </c>
      <c r="J27" s="205"/>
    </row>
    <row r="28" spans="1:10" ht="15" x14ac:dyDescent="0.25">
      <c r="G28" s="107" t="s">
        <v>204</v>
      </c>
      <c r="H28" s="107" t="str">
        <f>'CUENTAS 2018'!B84</f>
        <v>631 Otros tributos (IBI, tasas municipales, etc…)</v>
      </c>
      <c r="I28" s="108">
        <f>'CUENTAS 2018'!I84</f>
        <v>0</v>
      </c>
      <c r="J28" s="205"/>
    </row>
    <row r="29" spans="1:10" ht="15" x14ac:dyDescent="0.25">
      <c r="G29" s="111" t="s">
        <v>205</v>
      </c>
      <c r="H29" s="111" t="str">
        <f>'CUENTAS 2018'!B87</f>
        <v>640 Gastos de personal seglar fijo</v>
      </c>
      <c r="I29" s="112">
        <f>'CUENTAS 2018'!I87</f>
        <v>0</v>
      </c>
      <c r="J29" s="205"/>
    </row>
    <row r="30" spans="1:10" ht="15" x14ac:dyDescent="0.25">
      <c r="G30" s="107" t="s">
        <v>206</v>
      </c>
      <c r="H30" s="107" t="str">
        <f>'CUENTAS 2018'!B90</f>
        <v>642 Seguridad Social de personal a cargo de la Hermandad</v>
      </c>
      <c r="I30" s="108">
        <f>'CUENTAS 2018'!I90</f>
        <v>0</v>
      </c>
      <c r="J30" s="205"/>
    </row>
    <row r="31" spans="1:10" ht="15" x14ac:dyDescent="0.25">
      <c r="G31" s="111" t="s">
        <v>207</v>
      </c>
      <c r="H31" s="111" t="str">
        <f>'CUENTAS 2018'!B91</f>
        <v>645 Compensación de gastos de voluntarios</v>
      </c>
      <c r="I31" s="112">
        <f>'CUENTAS 2018'!I91</f>
        <v>0</v>
      </c>
      <c r="J31" s="205"/>
    </row>
    <row r="32" spans="1:10" ht="15" x14ac:dyDescent="0.25">
      <c r="G32" s="107" t="s">
        <v>208</v>
      </c>
      <c r="H32" s="107" t="str">
        <f>'CUENTAS 2018'!B92</f>
        <v>649 Otros gastos sociales</v>
      </c>
      <c r="I32" s="108">
        <f>'CUENTAS 2018'!I92</f>
        <v>0</v>
      </c>
      <c r="J32" s="205"/>
    </row>
    <row r="33" spans="7:10" ht="15" x14ac:dyDescent="0.25">
      <c r="G33" s="111" t="s">
        <v>209</v>
      </c>
      <c r="H33" s="111" t="str">
        <f>'CUENTAS 2018'!B95</f>
        <v>651 Aportación al Fondo Común Diocesano</v>
      </c>
      <c r="I33" s="112">
        <f>'CUENTAS 2018'!I95</f>
        <v>0</v>
      </c>
      <c r="J33" s="205"/>
    </row>
    <row r="34" spans="7:10" ht="15" x14ac:dyDescent="0.25">
      <c r="G34" s="107" t="s">
        <v>210</v>
      </c>
      <c r="H34" s="107" t="str">
        <f>'CUENTAS 2018'!C100</f>
        <v>652.001 Entregas a la Parroquia</v>
      </c>
      <c r="I34" s="108">
        <f>'CUENTAS 2018'!H100</f>
        <v>0</v>
      </c>
      <c r="J34" s="205"/>
    </row>
    <row r="35" spans="7:10" ht="15" x14ac:dyDescent="0.25">
      <c r="G35" s="111" t="s">
        <v>211</v>
      </c>
      <c r="H35" s="111" t="str">
        <f>'CUENTAS 2018'!C101</f>
        <v>652.002 Entregas a otras Instituciones Diocesanas</v>
      </c>
      <c r="I35" s="112">
        <f>'CUENTAS 2018'!H101</f>
        <v>0</v>
      </c>
      <c r="J35" s="205"/>
    </row>
    <row r="36" spans="7:10" ht="15" x14ac:dyDescent="0.25">
      <c r="G36" s="107" t="s">
        <v>212</v>
      </c>
      <c r="H36" s="107" t="str">
        <f>'CUENTAS 2018'!C102</f>
        <v>652.003 Entregas a otras Instituciones Eclesiales</v>
      </c>
      <c r="I36" s="108">
        <f>'CUENTAS 2018'!H102</f>
        <v>0</v>
      </c>
      <c r="J36" s="205"/>
    </row>
    <row r="37" spans="7:10" ht="15" x14ac:dyDescent="0.25">
      <c r="G37" s="111" t="s">
        <v>213</v>
      </c>
      <c r="H37" s="111" t="str">
        <f>'CUENTAS 2018'!C103</f>
        <v>652.004 Otras entregas</v>
      </c>
      <c r="I37" s="112">
        <f>'CUENTAS 2018'!H103</f>
        <v>0</v>
      </c>
      <c r="J37" s="205"/>
    </row>
    <row r="38" spans="7:10" ht="15" x14ac:dyDescent="0.25">
      <c r="G38" s="107" t="s">
        <v>214</v>
      </c>
      <c r="H38" s="107" t="str">
        <f>'CUENTAS 2018'!C105</f>
        <v>659.001 Gastos de loterías, rifas, etc…</v>
      </c>
      <c r="I38" s="108">
        <f>'CUENTAS 2018'!H105</f>
        <v>0</v>
      </c>
      <c r="J38" s="205"/>
    </row>
    <row r="39" spans="7:10" ht="15" x14ac:dyDescent="0.25">
      <c r="G39" s="111" t="s">
        <v>215</v>
      </c>
      <c r="H39" s="111" t="str">
        <f>'CUENTAS 2018'!C106</f>
        <v>659.002 Gastos de explotaciones económicas puntuales</v>
      </c>
      <c r="I39" s="112">
        <f>'CUENTAS 2018'!H106</f>
        <v>0</v>
      </c>
      <c r="J39" s="205"/>
    </row>
    <row r="40" spans="7:10" ht="15" x14ac:dyDescent="0.25">
      <c r="G40" s="107" t="s">
        <v>216</v>
      </c>
      <c r="H40" s="107" t="str">
        <f>'CUENTAS 2018'!C107</f>
        <v>659.003 Gastos de explotaciones económicas permanentes</v>
      </c>
      <c r="I40" s="108">
        <f>'CUENTAS 2018'!H107</f>
        <v>0</v>
      </c>
      <c r="J40" s="205"/>
    </row>
    <row r="41" spans="7:10" ht="15" x14ac:dyDescent="0.25">
      <c r="G41" s="111" t="s">
        <v>217</v>
      </c>
      <c r="H41" s="111" t="str">
        <f>'CUENTAS 2018'!B110</f>
        <v>662 Intereses de deudas (préstamos con entidades bancarias)</v>
      </c>
      <c r="I41" s="112">
        <f>'CUENTAS 2018'!I110</f>
        <v>0</v>
      </c>
      <c r="J41" s="205"/>
    </row>
    <row r="42" spans="7:10" ht="15" x14ac:dyDescent="0.25">
      <c r="G42" s="107" t="s">
        <v>218</v>
      </c>
      <c r="H42" s="107" t="str">
        <f>'CUENTAS 2018'!B111</f>
        <v>669 Otros gastos financieros</v>
      </c>
      <c r="I42" s="108">
        <f>'CUENTAS 2018'!I111</f>
        <v>0</v>
      </c>
      <c r="J42" s="205"/>
    </row>
    <row r="43" spans="7:10" ht="15" x14ac:dyDescent="0.25">
      <c r="G43" s="111" t="s">
        <v>219</v>
      </c>
      <c r="H43" s="111" t="str">
        <f>'CUENTAS 2018'!B114</f>
        <v>671 Cera</v>
      </c>
      <c r="I43" s="112">
        <f>'CUENTAS 2018'!I114</f>
        <v>0</v>
      </c>
      <c r="J43" s="205"/>
    </row>
    <row r="44" spans="7:10" ht="15" x14ac:dyDescent="0.25">
      <c r="G44" s="107" t="s">
        <v>220</v>
      </c>
      <c r="H44" s="107" t="str">
        <f>'CUENTAS 2018'!B115</f>
        <v>672 Música</v>
      </c>
      <c r="I44" s="108">
        <f>'CUENTAS 2018'!I115</f>
        <v>0</v>
      </c>
      <c r="J44" s="205"/>
    </row>
    <row r="45" spans="7:10" ht="15" x14ac:dyDescent="0.25">
      <c r="G45" s="111" t="s">
        <v>221</v>
      </c>
      <c r="H45" s="111" t="str">
        <f>'CUENTAS 2018'!B116</f>
        <v>673 Flores</v>
      </c>
      <c r="I45" s="112">
        <f>'CUENTAS 2018'!I116</f>
        <v>0</v>
      </c>
      <c r="J45" s="205"/>
    </row>
    <row r="46" spans="7:10" ht="15" x14ac:dyDescent="0.25">
      <c r="G46" s="107" t="s">
        <v>222</v>
      </c>
      <c r="H46" s="107" t="str">
        <f>'CUENTAS 2018'!B117</f>
        <v>674 Compensación voluntarios</v>
      </c>
      <c r="I46" s="108">
        <f>'CUENTAS 2018'!I117</f>
        <v>0</v>
      </c>
      <c r="J46" s="205"/>
    </row>
    <row r="47" spans="7:10" ht="15" x14ac:dyDescent="0.25">
      <c r="G47" s="111" t="s">
        <v>223</v>
      </c>
      <c r="H47" s="111" t="str">
        <f>'CUENTAS 2018'!B118</f>
        <v>675 Otros</v>
      </c>
      <c r="I47" s="112">
        <f>'CUENTAS 2018'!I118</f>
        <v>0</v>
      </c>
      <c r="J47" s="205"/>
    </row>
    <row r="48" spans="7:10" ht="15" x14ac:dyDescent="0.25">
      <c r="G48" s="107" t="s">
        <v>241</v>
      </c>
      <c r="H48" s="107" t="str">
        <f>'CUENTAS 2018'!A120</f>
        <v>678 GASTOS EXTRAORDINARIOS</v>
      </c>
      <c r="I48" s="108">
        <f>'CUENTAS 2018'!J120</f>
        <v>0</v>
      </c>
      <c r="J48" s="206"/>
    </row>
    <row r="49" spans="7:10" ht="15" x14ac:dyDescent="0.25">
      <c r="G49" s="111" t="s">
        <v>237</v>
      </c>
      <c r="H49" s="111" t="str">
        <f>'CUENTAS 2018'!C124</f>
        <v>681.001 Construcciones</v>
      </c>
      <c r="I49" s="112">
        <f>'CUENTAS 2018'!H124</f>
        <v>0</v>
      </c>
      <c r="J49" s="206"/>
    </row>
    <row r="50" spans="7:10" ht="15" x14ac:dyDescent="0.25">
      <c r="G50" s="107" t="s">
        <v>238</v>
      </c>
      <c r="H50" s="107" t="str">
        <f>'CUENTAS 2018'!C125</f>
        <v>681.006 Mobiliario</v>
      </c>
      <c r="I50" s="108">
        <f>'CUENTAS 2018'!H125</f>
        <v>0</v>
      </c>
      <c r="J50" s="206"/>
    </row>
    <row r="51" spans="7:10" ht="15" x14ac:dyDescent="0.25">
      <c r="G51" s="111" t="s">
        <v>239</v>
      </c>
      <c r="H51" s="111" t="str">
        <f>'CUENTAS 2018'!C126</f>
        <v>681.007 Equipos para procesos de información</v>
      </c>
      <c r="I51" s="112">
        <f>'CUENTAS 2018'!H126</f>
        <v>0</v>
      </c>
      <c r="J51" s="206"/>
    </row>
    <row r="52" spans="7:10" ht="15" x14ac:dyDescent="0.25">
      <c r="G52" s="107" t="s">
        <v>240</v>
      </c>
      <c r="H52" s="107" t="str">
        <f>'CUENTAS 2018'!C127</f>
        <v>681.009 Enseres patrimoniales</v>
      </c>
      <c r="I52" s="108">
        <f>'CUENTAS 2018'!H127</f>
        <v>0</v>
      </c>
      <c r="J52" s="206"/>
    </row>
  </sheetData>
  <mergeCells count="2">
    <mergeCell ref="D2:D22"/>
    <mergeCell ref="J2:J52"/>
  </mergeCells>
  <conditionalFormatting sqref="F1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lessThan">
      <formula>"&lt;0"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CUENTAS 2018</vt:lpstr>
      <vt:lpstr>Equivalencia KAIZEN</vt:lpstr>
      <vt:lpstr>'CUENTAS 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 Crespo</dc:creator>
  <cp:lastModifiedBy>Rafael Crespo Bascón</cp:lastModifiedBy>
  <cp:lastPrinted>2019-01-30T12:30:32Z</cp:lastPrinted>
  <dcterms:created xsi:type="dcterms:W3CDTF">2013-05-02T11:57:50Z</dcterms:created>
  <dcterms:modified xsi:type="dcterms:W3CDTF">2019-01-30T12:30:37Z</dcterms:modified>
</cp:coreProperties>
</file>